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N:\JPG\Investor Reporting\"/>
    </mc:Choice>
  </mc:AlternateContent>
  <xr:revisionPtr revIDLastSave="0" documentId="13_ncr:1_{D97A0783-0C01-423E-83AB-3E66A99D9052}" xr6:coauthVersionLast="47" xr6:coauthVersionMax="47" xr10:uidLastSave="{00000000-0000-0000-0000-000000000000}"/>
  <bookViews>
    <workbookView xWindow="-25320" yWindow="450" windowWidth="25440" windowHeight="15390" tabRatio="634" xr2:uid="{00000000-000D-0000-FFFF-FFFF00000000}"/>
  </bookViews>
  <sheets>
    <sheet name="PM12" sheetId="25" r:id="rId1"/>
    <sheet name="PM26" sheetId="45" r:id="rId2"/>
    <sheet name="PM27" sheetId="46" r:id="rId3"/>
    <sheet name="PM28" sheetId="47" r:id="rId4"/>
    <sheet name="PM29" sheetId="48" r:id="rId5"/>
  </sheets>
  <definedNames>
    <definedName name="_xlnm.Print_Area" localSheetId="0">'PM12'!$A$1:$G$152</definedName>
    <definedName name="_xlnm.Print_Area" localSheetId="1">'PM26'!$A$1:$G$131</definedName>
    <definedName name="_xlnm.Print_Area" localSheetId="2">'PM27'!$A$1:$G$115</definedName>
    <definedName name="_xlnm.Print_Area" localSheetId="3">'PM28'!$A$1:$G$115</definedName>
    <definedName name="_xlnm.Print_Area" localSheetId="4">'PM29'!$A$1:$G$115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2" i="48" l="1"/>
  <c r="F98" i="48" s="1"/>
  <c r="F100" i="48" s="1"/>
  <c r="F76" i="48"/>
  <c r="F82" i="48" s="1"/>
  <c r="F84" i="48" s="1"/>
  <c r="F60" i="48"/>
  <c r="F66" i="48" s="1"/>
  <c r="F68" i="48" s="1"/>
  <c r="F44" i="48"/>
  <c r="F50" i="48" s="1"/>
  <c r="F52" i="48" s="1"/>
  <c r="F28" i="48"/>
  <c r="F34" i="48" s="1"/>
  <c r="F36" i="48" s="1"/>
  <c r="F12" i="48"/>
  <c r="F18" i="48" s="1"/>
  <c r="F20" i="48" s="1"/>
  <c r="F92" i="47"/>
  <c r="F98" i="47" s="1"/>
  <c r="F100" i="47" s="1"/>
  <c r="F76" i="47"/>
  <c r="F82" i="47" s="1"/>
  <c r="F84" i="47" s="1"/>
  <c r="F60" i="47"/>
  <c r="F66" i="47" s="1"/>
  <c r="F68" i="47" s="1"/>
  <c r="F44" i="47"/>
  <c r="F50" i="47" s="1"/>
  <c r="F52" i="47" s="1"/>
  <c r="F28" i="47"/>
  <c r="F34" i="47" s="1"/>
  <c r="F36" i="47" s="1"/>
  <c r="F12" i="47"/>
  <c r="F18" i="47" s="1"/>
  <c r="F20" i="47" s="1"/>
  <c r="F14" i="48" l="1"/>
  <c r="F46" i="48"/>
  <c r="F78" i="48"/>
  <c r="F30" i="48"/>
  <c r="F62" i="48"/>
  <c r="F94" i="48"/>
  <c r="F14" i="47"/>
  <c r="F46" i="47"/>
  <c r="F62" i="47"/>
  <c r="F78" i="47"/>
  <c r="F94" i="47"/>
  <c r="F30" i="47"/>
  <c r="F92" i="46" l="1"/>
  <c r="F94" i="46" s="1"/>
  <c r="F82" i="46"/>
  <c r="F84" i="46" s="1"/>
  <c r="F76" i="46"/>
  <c r="F78" i="46" s="1"/>
  <c r="F60" i="46"/>
  <c r="F62" i="46" s="1"/>
  <c r="F50" i="46"/>
  <c r="F52" i="46" s="1"/>
  <c r="F44" i="46"/>
  <c r="F46" i="46" s="1"/>
  <c r="F28" i="46"/>
  <c r="F30" i="46" s="1"/>
  <c r="F12" i="46"/>
  <c r="F14" i="46" s="1"/>
  <c r="F34" i="46" l="1"/>
  <c r="F36" i="46" s="1"/>
  <c r="F66" i="46"/>
  <c r="F68" i="46" s="1"/>
  <c r="F98" i="46"/>
  <c r="F100" i="46" s="1"/>
  <c r="F18" i="46"/>
  <c r="F20" i="46" s="1"/>
  <c r="F108" i="45" l="1"/>
  <c r="F92" i="45"/>
  <c r="F98" i="45" s="1"/>
  <c r="F100" i="45" s="1"/>
  <c r="F76" i="45"/>
  <c r="F82" i="45" s="1"/>
  <c r="F84" i="45" s="1"/>
  <c r="F60" i="45"/>
  <c r="F66" i="45" s="1"/>
  <c r="F68" i="45" s="1"/>
  <c r="F44" i="45"/>
  <c r="F50" i="45" s="1"/>
  <c r="F52" i="45" s="1"/>
  <c r="F28" i="45"/>
  <c r="F34" i="45" s="1"/>
  <c r="F36" i="45" s="1"/>
  <c r="F12" i="45"/>
  <c r="F114" i="45" l="1"/>
  <c r="F116" i="45" s="1"/>
  <c r="F18" i="45"/>
  <c r="F20" i="45" s="1"/>
  <c r="F110" i="45"/>
  <c r="F14" i="45"/>
  <c r="F30" i="45"/>
  <c r="F46" i="45"/>
  <c r="F62" i="45"/>
  <c r="F78" i="45"/>
  <c r="F94" i="45"/>
  <c r="F14" i="25" l="1"/>
  <c r="F20" i="25" s="1"/>
  <c r="F127" i="25" l="1"/>
  <c r="F129" i="25" s="1"/>
  <c r="F111" i="25"/>
  <c r="F117" i="25" s="1"/>
  <c r="F95" i="25"/>
  <c r="F97" i="25" s="1"/>
  <c r="F79" i="25"/>
  <c r="F85" i="25" s="1"/>
  <c r="F133" i="25" l="1"/>
  <c r="F113" i="25"/>
  <c r="F101" i="25"/>
  <c r="F81" i="25"/>
  <c r="F63" i="25" l="1"/>
  <c r="F16" i="25"/>
  <c r="F46" i="25"/>
  <c r="F52" i="25" s="1"/>
  <c r="F54" i="25" s="1"/>
  <c r="F30" i="25"/>
  <c r="F36" i="25" s="1"/>
  <c r="F38" i="25" s="1"/>
  <c r="F135" i="25"/>
  <c r="F119" i="25"/>
  <c r="F103" i="25"/>
  <c r="F87" i="25"/>
  <c r="F65" i="25" l="1"/>
  <c r="F69" i="25"/>
  <c r="F71" i="25" s="1"/>
  <c r="F32" i="25"/>
  <c r="F22" i="25"/>
  <c r="F48" i="25"/>
</calcChain>
</file>

<file path=xl/sharedStrings.xml><?xml version="1.0" encoding="utf-8"?>
<sst xmlns="http://schemas.openxmlformats.org/spreadsheetml/2006/main" count="329" uniqueCount="151">
  <si>
    <t>Interest Payment Date</t>
  </si>
  <si>
    <t>Principal Determination Date</t>
  </si>
  <si>
    <t>Repayment</t>
  </si>
  <si>
    <t>Number of Class A Notes</t>
  </si>
  <si>
    <t>Class A Repayment Per Note</t>
  </si>
  <si>
    <t>Total Class A Principal Repayment</t>
  </si>
  <si>
    <t>Previous Class A Pool Factor</t>
  </si>
  <si>
    <t>Revised Class A Pool Factor</t>
  </si>
  <si>
    <t>Number of Class A1 Notes</t>
  </si>
  <si>
    <t>Total Class A1 Principal Repayment</t>
  </si>
  <si>
    <t>Previous Class A1 Pool Factor</t>
  </si>
  <si>
    <t>Revised Class A1 Pool Factor</t>
  </si>
  <si>
    <t>Class A1 Repayment Per Note</t>
  </si>
  <si>
    <t>Class A Available Redemption Funds</t>
  </si>
  <si>
    <t>Class A1 Available Redemption Funds</t>
  </si>
  <si>
    <t>Interest Period</t>
  </si>
  <si>
    <t>Interest per Note</t>
  </si>
  <si>
    <t>Class A1 Notes</t>
  </si>
  <si>
    <t>Class A2 Notes</t>
  </si>
  <si>
    <t>Interest  Rate</t>
  </si>
  <si>
    <t>Class B Notes</t>
  </si>
  <si>
    <t>Class A Notes</t>
  </si>
  <si>
    <t>Class C Notes</t>
  </si>
  <si>
    <t>Class A2a Notes</t>
  </si>
  <si>
    <t>Class A2b Notes</t>
  </si>
  <si>
    <t>Class A2c Notes</t>
  </si>
  <si>
    <t>Class B1a Notes</t>
  </si>
  <si>
    <t>Class B1b Notes</t>
  </si>
  <si>
    <t>Class B Available Redemption Funds</t>
  </si>
  <si>
    <t>Number of Class B Notes</t>
  </si>
  <si>
    <t>Class B Repayment Per Note</t>
  </si>
  <si>
    <t>Total Class B Principal Repayment</t>
  </si>
  <si>
    <t>Previous Class B Pool Factor</t>
  </si>
  <si>
    <t>Revised Class B Pool Factor</t>
  </si>
  <si>
    <t>Class C Available Redemption Funds</t>
  </si>
  <si>
    <t>Number of Class C Notes</t>
  </si>
  <si>
    <t>Class C Repayment Per Note</t>
  </si>
  <si>
    <t>Total Class C Principal Repayment</t>
  </si>
  <si>
    <t>Previous Class C Pool Factor</t>
  </si>
  <si>
    <t>Revised Class C Pool Factor</t>
  </si>
  <si>
    <t>Class B1a Available Redemption Funds</t>
  </si>
  <si>
    <t>Number of Class B1a Notes</t>
  </si>
  <si>
    <t>Class B1a Repayment Per Note</t>
  </si>
  <si>
    <t>Total Class B1a Principal Repayment</t>
  </si>
  <si>
    <t>Previous Class B1a Pool Factor</t>
  </si>
  <si>
    <t>Revised Class B1a Pool Factor</t>
  </si>
  <si>
    <t>Class B1b Available Redemption Funds</t>
  </si>
  <si>
    <t>Number of Class B1b Notes</t>
  </si>
  <si>
    <t>Class B1b Repayment Per Note</t>
  </si>
  <si>
    <t>Total Class B1b Principal Repayment</t>
  </si>
  <si>
    <t>Previous Class B1b Pool Factor</t>
  </si>
  <si>
    <t>Revised Class B1b Pool Factor</t>
  </si>
  <si>
    <t>Class A2 Available Redemption Funds</t>
  </si>
  <si>
    <t>Number of Class A2 Notes</t>
  </si>
  <si>
    <t>Class A2 Repayment Per Note</t>
  </si>
  <si>
    <t>Total Class A2 Principal Repayment</t>
  </si>
  <si>
    <t>Previous Class A2 Pool Factor</t>
  </si>
  <si>
    <t>Revised Class A2 Pool Factor</t>
  </si>
  <si>
    <t>Class A2a Available Redemption Funds</t>
  </si>
  <si>
    <t>Number of Class A2a Notes</t>
  </si>
  <si>
    <t>Class A2a Repayment Per Note</t>
  </si>
  <si>
    <t>Total Class A2a Principal Repayment</t>
  </si>
  <si>
    <t>Previous Class A2a Pool Factor</t>
  </si>
  <si>
    <t>Revised Class A2a Pool Factor</t>
  </si>
  <si>
    <t>Class A2b Available Redemption Funds</t>
  </si>
  <si>
    <t>Number of Class A2b Notes</t>
  </si>
  <si>
    <t>Class A2b Repayment Per Note</t>
  </si>
  <si>
    <t>Total Class A2b Principal Repayment</t>
  </si>
  <si>
    <t>Previous Class A2b Pool Factor</t>
  </si>
  <si>
    <t>Revised Class A2b Pool Factor</t>
  </si>
  <si>
    <t>Class C1a Notes</t>
  </si>
  <si>
    <t>Class C1b Notes</t>
  </si>
  <si>
    <t>Class C1a Available Redemption Funds</t>
  </si>
  <si>
    <t>Number of Class C1a Notes</t>
  </si>
  <si>
    <t>Class C1a Repayment Per Note</t>
  </si>
  <si>
    <t>Total Class C1a Principal Repayment</t>
  </si>
  <si>
    <t>Previous Class C1a Pool Factor</t>
  </si>
  <si>
    <t>Revised Class C1a Pool Factor</t>
  </si>
  <si>
    <t>Class C1b Available Redemption Funds</t>
  </si>
  <si>
    <t>Number of Class C1b Notes</t>
  </si>
  <si>
    <t>Class C1b Repayment Per Note</t>
  </si>
  <si>
    <t>Total Class C1b Principal Repayment</t>
  </si>
  <si>
    <t>Previous Class C1b Pool Factor</t>
  </si>
  <si>
    <t>Revised Class C1b Pool Factor</t>
  </si>
  <si>
    <t>Paragon Mortgages (No.12) PLC</t>
  </si>
  <si>
    <t>(ISIN US69913BAA44)</t>
  </si>
  <si>
    <t>(ISIN XS0261644941)</t>
  </si>
  <si>
    <t>(ISIN XS0261646136)</t>
  </si>
  <si>
    <t>(ISIN XS026164656)</t>
  </si>
  <si>
    <t>Class A2c Available Redemption Funds</t>
  </si>
  <si>
    <t>Number of Class A2c Notes</t>
  </si>
  <si>
    <t>(ISIN US69913BAB27)</t>
  </si>
  <si>
    <t>(ISIN XS0261647027)</t>
  </si>
  <si>
    <t>Class A2c Repayment Per Note</t>
  </si>
  <si>
    <t>Total Class A2c Principal Repayment</t>
  </si>
  <si>
    <t>Previous Class A2c Pool Factor</t>
  </si>
  <si>
    <t>Revised Class A2c Pool Factor</t>
  </si>
  <si>
    <t>(ISIN XS0261647886)</t>
  </si>
  <si>
    <t>(ISIN XS0261648850)</t>
  </si>
  <si>
    <t>(ISIN XS0261650161)</t>
  </si>
  <si>
    <t>(ISIN XS0261650674)</t>
  </si>
  <si>
    <t>Class Z Available Redemption Funds</t>
  </si>
  <si>
    <t>Number of Class Z Notes</t>
  </si>
  <si>
    <t>Class Z Repayment Per Note</t>
  </si>
  <si>
    <t>Total Class Z Principal Repayment</t>
  </si>
  <si>
    <t>Previous Class Z Pool Factor</t>
  </si>
  <si>
    <t>Revised Class Z Pool Factor</t>
  </si>
  <si>
    <t>Class Z Notes</t>
  </si>
  <si>
    <t>Class D Available Redemption Funds</t>
  </si>
  <si>
    <t>Number of Class D Notes</t>
  </si>
  <si>
    <t>Class D Repayment Per Note</t>
  </si>
  <si>
    <t>Total Class D Principal Repayment</t>
  </si>
  <si>
    <t>Previous Class D Pool Factor</t>
  </si>
  <si>
    <t>Revised Class D Pool Factor</t>
  </si>
  <si>
    <t>Class D Notes</t>
  </si>
  <si>
    <t>Class S Available Redemption Funds</t>
  </si>
  <si>
    <t>Number of Class S Notes</t>
  </si>
  <si>
    <t>Class S Repayment Per Note</t>
  </si>
  <si>
    <t>Total Class S Principal Repayment</t>
  </si>
  <si>
    <t>Previous Class S Pool Factor</t>
  </si>
  <si>
    <t>Revised Class S Pool Factor</t>
  </si>
  <si>
    <t>Class S Notes</t>
  </si>
  <si>
    <t>Paragon Mortgages (No.26) PLC</t>
  </si>
  <si>
    <t>(ISIN XS1938530646)</t>
  </si>
  <si>
    <t>(ISIN XS1938530729)</t>
  </si>
  <si>
    <t>(ISIN XS1938531024)</t>
  </si>
  <si>
    <t>(ISIN XS1938531370)</t>
  </si>
  <si>
    <t>(ISIN XS1938531701)</t>
  </si>
  <si>
    <t>(ISIN XS1938532006)</t>
  </si>
  <si>
    <t>(ISIN XS1938532261)</t>
  </si>
  <si>
    <t>Paragon Mortgages (No.27) PLC</t>
  </si>
  <si>
    <t>(ISIN XS2132036737)</t>
  </si>
  <si>
    <t>(ISIN XS2132137337)</t>
  </si>
  <si>
    <t>(ISIN XS2132137410)</t>
  </si>
  <si>
    <t>(ISIN XS2132137683)</t>
  </si>
  <si>
    <t>(ISIN XS2132137766)</t>
  </si>
  <si>
    <t>(ISIN XS2132137840)</t>
  </si>
  <si>
    <t>Paragon Mortgages (No.28) PLC</t>
  </si>
  <si>
    <t>(ISIN XS2243463879)</t>
  </si>
  <si>
    <t>(ISIN XS2243463952)</t>
  </si>
  <si>
    <t>(ISIN XS2243464091)</t>
  </si>
  <si>
    <t>(ISIN XS2243464174)</t>
  </si>
  <si>
    <t>(ISIN XS223464257)</t>
  </si>
  <si>
    <t>(ISIN XS2243464331)</t>
  </si>
  <si>
    <t>Paragon Mortgages (No.29) PLC</t>
  </si>
  <si>
    <t>(ISIN XS2666574129)</t>
  </si>
  <si>
    <t xml:space="preserve">(ISIN XS2666572008)  </t>
  </si>
  <si>
    <t>(ISIN XS2666572180)</t>
  </si>
  <si>
    <t>(ISIN XS2666572263)</t>
  </si>
  <si>
    <t>(ISIN XS2666572347)</t>
  </si>
  <si>
    <t>(ISIN XS2666572420)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</si>
</sst>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£&quot;#,##0.00;\-&quot;£&quot;#,##0.00"/>
    <numFmt numFmtId="8" formatCode="&quot;£&quot;#,##0.00;[Red]\-&quot;£&quot;#,##0.00"/>
    <numFmt numFmtId="164" formatCode="0.000000"/>
    <numFmt numFmtId="165" formatCode="0.00000"/>
    <numFmt numFmtId="166" formatCode="[$€-2]\ #,##0.00"/>
    <numFmt numFmtId="167" formatCode="&quot;£&quot;#,##0.00"/>
    <numFmt numFmtId="168" formatCode="[$€-2]\ #,##0.00;[Red]\-[$€-2]\ #,##0.00"/>
    <numFmt numFmtId="169" formatCode="0.00000000"/>
    <numFmt numFmtId="170" formatCode="0.0000000"/>
    <numFmt numFmtId="171" formatCode="[$$-409]#,##0.00"/>
    <numFmt numFmtId="172" formatCode="[$£-809]#,##0.00"/>
    <numFmt numFmtId="173" formatCode="[$£-809]#,##0.00;[Red]\-[$£-809]#,##0.00"/>
    <numFmt numFmtId="174" formatCode="[$€-1809]#,##0.00"/>
  </numFmts>
  <fonts count="15" x14ac:knownFonts="1">
    <font>
      <sz val="10"/>
      <name val="Arial"/>
    </font>
    <font>
      <sz val="10"/>
      <name val="Arial"/>
      <family val="2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8"/>
      <name val="Calibri"/>
      <family val="2"/>
      <scheme val="minor"/>
    </font>
    <font>
      <b/>
      <u/>
      <sz val="12"/>
      <color rgb="FF2D2926"/>
      <name val="Calibri"/>
      <family val="2"/>
      <scheme val="minor"/>
    </font>
    <font>
      <b/>
      <u/>
      <sz val="12"/>
      <color indexed="18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sz val="11"/>
      <color rgb="FF2D2926"/>
      <name val="Calibri"/>
      <family val="2"/>
      <scheme val="minor"/>
    </font>
    <font>
      <b/>
      <sz val="12"/>
      <color rgb="FF2D2926"/>
      <name val="Calibri"/>
      <family val="2"/>
      <scheme val="minor"/>
    </font>
    <font>
      <sz val="10"/>
      <color rgb="FF2D2926"/>
      <name val="Calibri"/>
      <family val="2"/>
      <scheme val="minor"/>
    </font>
    <font>
      <u/>
      <sz val="10"/>
      <color rgb="FF2D2926"/>
      <name val="Calibri"/>
      <family val="2"/>
      <scheme val="minor"/>
    </font>
    <font>
      <sz val="11"/>
      <color indexed="1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89CB31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42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4" fillId="2" borderId="4" xfId="0" applyFont="1" applyFill="1" applyBorder="1"/>
    <xf numFmtId="0" fontId="2" fillId="2" borderId="0" xfId="0" applyFont="1" applyFill="1" applyBorder="1"/>
    <xf numFmtId="0" fontId="5" fillId="2" borderId="0" xfId="0" applyFont="1" applyFill="1" applyBorder="1"/>
    <xf numFmtId="0" fontId="2" fillId="2" borderId="5" xfId="0" applyFont="1" applyFill="1" applyBorder="1"/>
    <xf numFmtId="0" fontId="6" fillId="2" borderId="0" xfId="0" applyFont="1" applyFill="1" applyBorder="1"/>
    <xf numFmtId="0" fontId="7" fillId="4" borderId="4" xfId="0" applyFont="1" applyFill="1" applyBorder="1"/>
    <xf numFmtId="0" fontId="8" fillId="4" borderId="0" xfId="0" applyFont="1" applyFill="1" applyBorder="1"/>
    <xf numFmtId="15" fontId="7" fillId="4" borderId="0" xfId="0" applyNumberFormat="1" applyFont="1" applyFill="1" applyBorder="1" applyAlignment="1">
      <alignment horizontal="right"/>
    </xf>
    <xf numFmtId="0" fontId="8" fillId="4" borderId="5" xfId="0" applyFont="1" applyFill="1" applyBorder="1"/>
    <xf numFmtId="0" fontId="2" fillId="2" borderId="4" xfId="0" applyFont="1" applyFill="1" applyBorder="1"/>
    <xf numFmtId="0" fontId="9" fillId="2" borderId="4" xfId="0" applyFont="1" applyFill="1" applyBorder="1"/>
    <xf numFmtId="0" fontId="9" fillId="2" borderId="0" xfId="0" applyFont="1" applyFill="1" applyBorder="1"/>
    <xf numFmtId="3" fontId="9" fillId="2" borderId="0" xfId="0" applyNumberFormat="1" applyFont="1" applyFill="1" applyBorder="1"/>
    <xf numFmtId="167" fontId="9" fillId="2" borderId="0" xfId="0" applyNumberFormat="1" applyFont="1" applyFill="1" applyBorder="1"/>
    <xf numFmtId="167" fontId="9" fillId="2" borderId="6" xfId="0" applyNumberFormat="1" applyFont="1" applyFill="1" applyBorder="1"/>
    <xf numFmtId="170" fontId="9" fillId="2" borderId="0" xfId="0" applyNumberFormat="1" applyFont="1" applyFill="1" applyBorder="1"/>
    <xf numFmtId="164" fontId="9" fillId="2" borderId="0" xfId="0" applyNumberFormat="1" applyFont="1" applyFill="1" applyBorder="1"/>
    <xf numFmtId="170" fontId="9" fillId="2" borderId="7" xfId="0" applyNumberFormat="1" applyFont="1" applyFill="1" applyBorder="1"/>
    <xf numFmtId="168" fontId="9" fillId="2" borderId="0" xfId="0" applyNumberFormat="1" applyFont="1" applyFill="1" applyBorder="1"/>
    <xf numFmtId="166" fontId="9" fillId="2" borderId="0" xfId="0" applyNumberFormat="1" applyFont="1" applyFill="1" applyBorder="1"/>
    <xf numFmtId="166" fontId="9" fillId="2" borderId="6" xfId="0" applyNumberFormat="1" applyFont="1" applyFill="1" applyBorder="1"/>
    <xf numFmtId="0" fontId="10" fillId="2" borderId="8" xfId="0" applyFont="1" applyFill="1" applyBorder="1"/>
    <xf numFmtId="0" fontId="11" fillId="2" borderId="9" xfId="0" applyFont="1" applyFill="1" applyBorder="1"/>
    <xf numFmtId="0" fontId="5" fillId="2" borderId="9" xfId="0" applyFont="1" applyFill="1" applyBorder="1"/>
    <xf numFmtId="0" fontId="2" fillId="2" borderId="10" xfId="0" applyFont="1" applyFill="1" applyBorder="1"/>
    <xf numFmtId="0" fontId="11" fillId="2" borderId="4" xfId="0" applyFont="1" applyFill="1" applyBorder="1"/>
    <xf numFmtId="0" fontId="11" fillId="2" borderId="0" xfId="0" applyFont="1" applyFill="1" applyBorder="1"/>
    <xf numFmtId="15" fontId="7" fillId="4" borderId="0" xfId="0" applyNumberFormat="1" applyFont="1" applyFill="1" applyBorder="1"/>
    <xf numFmtId="0" fontId="6" fillId="2" borderId="4" xfId="0" applyFont="1" applyFill="1" applyBorder="1"/>
    <xf numFmtId="15" fontId="4" fillId="2" borderId="0" xfId="0" applyNumberFormat="1" applyFont="1" applyFill="1" applyBorder="1"/>
    <xf numFmtId="0" fontId="5" fillId="2" borderId="4" xfId="0" applyFont="1" applyFill="1" applyBorder="1"/>
    <xf numFmtId="15" fontId="10" fillId="2" borderId="0" xfId="0" applyNumberFormat="1" applyFont="1" applyFill="1" applyBorder="1"/>
    <xf numFmtId="0" fontId="12" fillId="2" borderId="0" xfId="0" applyFont="1" applyFill="1" applyBorder="1" applyAlignment="1">
      <alignment horizontal="right"/>
    </xf>
    <xf numFmtId="165" fontId="11" fillId="2" borderId="0" xfId="0" applyNumberFormat="1" applyFont="1" applyFill="1" applyBorder="1"/>
    <xf numFmtId="166" fontId="11" fillId="2" borderId="0" xfId="0" applyNumberFormat="1" applyFont="1" applyFill="1" applyBorder="1"/>
    <xf numFmtId="165" fontId="2" fillId="2" borderId="0" xfId="0" applyNumberFormat="1" applyFont="1" applyFill="1" applyBorder="1"/>
    <xf numFmtId="168" fontId="2" fillId="2" borderId="0" xfId="0" applyNumberFormat="1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0" xfId="0" applyFont="1" applyFill="1"/>
    <xf numFmtId="0" fontId="10" fillId="2" borderId="4" xfId="0" applyFont="1" applyFill="1" applyBorder="1"/>
    <xf numFmtId="171" fontId="9" fillId="2" borderId="0" xfId="0" applyNumberFormat="1" applyFont="1" applyFill="1" applyBorder="1" applyAlignment="1">
      <alignment horizontal="right"/>
    </xf>
    <xf numFmtId="171" fontId="9" fillId="2" borderId="0" xfId="0" applyNumberFormat="1" applyFont="1" applyFill="1" applyBorder="1"/>
    <xf numFmtId="171" fontId="9" fillId="2" borderId="6" xfId="0" applyNumberFormat="1" applyFont="1" applyFill="1" applyBorder="1" applyAlignment="1">
      <alignment horizontal="right"/>
    </xf>
    <xf numFmtId="172" fontId="9" fillId="2" borderId="0" xfId="0" applyNumberFormat="1" applyFont="1" applyFill="1" applyBorder="1"/>
    <xf numFmtId="0" fontId="11" fillId="2" borderId="1" xfId="0" applyFont="1" applyFill="1" applyBorder="1"/>
    <xf numFmtId="0" fontId="11" fillId="2" borderId="2" xfId="0" applyFont="1" applyFill="1" applyBorder="1"/>
    <xf numFmtId="0" fontId="13" fillId="2" borderId="4" xfId="0" applyFont="1" applyFill="1" applyBorder="1"/>
    <xf numFmtId="0" fontId="13" fillId="2" borderId="0" xfId="0" applyFont="1" applyFill="1" applyBorder="1"/>
    <xf numFmtId="164" fontId="13" fillId="2" borderId="0" xfId="0" applyNumberFormat="1" applyFont="1" applyFill="1" applyBorder="1"/>
    <xf numFmtId="171" fontId="11" fillId="2" borderId="0" xfId="0" applyNumberFormat="1" applyFont="1" applyFill="1" applyBorder="1"/>
    <xf numFmtId="172" fontId="11" fillId="2" borderId="0" xfId="0" applyNumberFormat="1" applyFont="1" applyFill="1" applyBorder="1"/>
    <xf numFmtId="167" fontId="2" fillId="2" borderId="0" xfId="0" applyNumberFormat="1" applyFont="1" applyFill="1" applyBorder="1" applyAlignment="1">
      <alignment horizontal="right"/>
    </xf>
    <xf numFmtId="167" fontId="9" fillId="2" borderId="0" xfId="0" applyNumberFormat="1" applyFont="1" applyFill="1" applyBorder="1" applyAlignment="1">
      <alignment horizontal="right"/>
    </xf>
    <xf numFmtId="167" fontId="9" fillId="2" borderId="6" xfId="0" applyNumberFormat="1" applyFont="1" applyFill="1" applyBorder="1" applyAlignment="1">
      <alignment horizontal="right"/>
    </xf>
    <xf numFmtId="173" fontId="11" fillId="2" borderId="0" xfId="0" applyNumberFormat="1" applyFont="1" applyFill="1" applyBorder="1"/>
    <xf numFmtId="171" fontId="2" fillId="2" borderId="0" xfId="0" applyNumberFormat="1" applyFont="1" applyFill="1" applyBorder="1"/>
    <xf numFmtId="169" fontId="9" fillId="2" borderId="0" xfId="0" applyNumberFormat="1" applyFont="1" applyFill="1" applyBorder="1"/>
    <xf numFmtId="0" fontId="7" fillId="4" borderId="4" xfId="1" applyFont="1" applyFill="1" applyBorder="1"/>
    <xf numFmtId="0" fontId="8" fillId="4" borderId="0" xfId="1" applyFont="1" applyFill="1" applyBorder="1"/>
    <xf numFmtId="15" fontId="7" fillId="4" borderId="0" xfId="1" applyNumberFormat="1" applyFont="1" applyFill="1" applyBorder="1" applyAlignment="1">
      <alignment horizontal="right"/>
    </xf>
    <xf numFmtId="0" fontId="8" fillId="4" borderId="5" xfId="1" applyFont="1" applyFill="1" applyBorder="1"/>
    <xf numFmtId="15" fontId="7" fillId="4" borderId="0" xfId="1" applyNumberFormat="1" applyFont="1" applyFill="1" applyBorder="1"/>
    <xf numFmtId="0" fontId="2" fillId="3" borderId="1" xfId="1" applyFont="1" applyFill="1" applyBorder="1"/>
    <xf numFmtId="0" fontId="2" fillId="3" borderId="2" xfId="1" applyFont="1" applyFill="1" applyBorder="1"/>
    <xf numFmtId="0" fontId="2" fillId="3" borderId="3" xfId="1" applyFont="1" applyFill="1" applyBorder="1"/>
    <xf numFmtId="0" fontId="4" fillId="3" borderId="4" xfId="1" applyFont="1" applyFill="1" applyBorder="1"/>
    <xf numFmtId="0" fontId="6" fillId="3" borderId="0" xfId="1" applyFont="1" applyFill="1" applyBorder="1"/>
    <xf numFmtId="0" fontId="5" fillId="3" borderId="0" xfId="1" applyFont="1" applyFill="1" applyBorder="1"/>
    <xf numFmtId="0" fontId="2" fillId="3" borderId="0" xfId="1" applyFont="1" applyFill="1" applyBorder="1"/>
    <xf numFmtId="0" fontId="2" fillId="3" borderId="5" xfId="1" applyFont="1" applyFill="1" applyBorder="1"/>
    <xf numFmtId="0" fontId="2" fillId="3" borderId="4" xfId="1" applyFont="1" applyFill="1" applyBorder="1"/>
    <xf numFmtId="0" fontId="9" fillId="3" borderId="4" xfId="1" applyFont="1" applyFill="1" applyBorder="1"/>
    <xf numFmtId="0" fontId="9" fillId="3" borderId="0" xfId="1" applyFont="1" applyFill="1" applyBorder="1"/>
    <xf numFmtId="167" fontId="9" fillId="3" borderId="0" xfId="1" applyNumberFormat="1" applyFont="1" applyFill="1" applyBorder="1"/>
    <xf numFmtId="170" fontId="9" fillId="3" borderId="0" xfId="1" applyNumberFormat="1" applyFont="1" applyFill="1" applyBorder="1"/>
    <xf numFmtId="170" fontId="9" fillId="3" borderId="7" xfId="1" applyNumberFormat="1" applyFont="1" applyFill="1" applyBorder="1"/>
    <xf numFmtId="167" fontId="9" fillId="3" borderId="6" xfId="1" applyNumberFormat="1" applyFont="1" applyFill="1" applyBorder="1"/>
    <xf numFmtId="166" fontId="9" fillId="3" borderId="0" xfId="1" applyNumberFormat="1" applyFont="1" applyFill="1" applyBorder="1"/>
    <xf numFmtId="0" fontId="10" fillId="3" borderId="4" xfId="1" applyFont="1" applyFill="1" applyBorder="1"/>
    <xf numFmtId="0" fontId="11" fillId="3" borderId="0" xfId="1" applyFont="1" applyFill="1" applyBorder="1"/>
    <xf numFmtId="0" fontId="11" fillId="3" borderId="4" xfId="1" applyFont="1" applyFill="1" applyBorder="1"/>
    <xf numFmtId="0" fontId="11" fillId="3" borderId="8" xfId="1" applyFont="1" applyFill="1" applyBorder="1"/>
    <xf numFmtId="0" fontId="11" fillId="3" borderId="9" xfId="1" applyFont="1" applyFill="1" applyBorder="1"/>
    <xf numFmtId="0" fontId="2" fillId="3" borderId="10" xfId="1" applyFont="1" applyFill="1" applyBorder="1"/>
    <xf numFmtId="0" fontId="11" fillId="3" borderId="1" xfId="1" applyFont="1" applyFill="1" applyBorder="1"/>
    <xf numFmtId="0" fontId="11" fillId="3" borderId="2" xfId="1" applyFont="1" applyFill="1" applyBorder="1"/>
    <xf numFmtId="171" fontId="9" fillId="3" borderId="0" xfId="1" applyNumberFormat="1" applyFont="1" applyFill="1" applyBorder="1"/>
    <xf numFmtId="0" fontId="13" fillId="3" borderId="4" xfId="1" applyFont="1" applyFill="1" applyBorder="1"/>
    <xf numFmtId="0" fontId="13" fillId="3" borderId="0" xfId="1" applyFont="1" applyFill="1" applyBorder="1"/>
    <xf numFmtId="170" fontId="13" fillId="3" borderId="0" xfId="1" applyNumberFormat="1" applyFont="1" applyFill="1" applyBorder="1"/>
    <xf numFmtId="0" fontId="6" fillId="3" borderId="4" xfId="1" applyFont="1" applyFill="1" applyBorder="1"/>
    <xf numFmtId="15" fontId="4" fillId="3" borderId="0" xfId="1" applyNumberFormat="1" applyFont="1" applyFill="1" applyBorder="1" applyAlignment="1">
      <alignment horizontal="right"/>
    </xf>
    <xf numFmtId="15" fontId="4" fillId="3" borderId="0" xfId="1" applyNumberFormat="1" applyFont="1" applyFill="1" applyBorder="1"/>
    <xf numFmtId="0" fontId="5" fillId="3" borderId="4" xfId="1" applyFont="1" applyFill="1" applyBorder="1"/>
    <xf numFmtId="15" fontId="10" fillId="3" borderId="0" xfId="1" applyNumberFormat="1" applyFont="1" applyFill="1" applyBorder="1"/>
    <xf numFmtId="0" fontId="12" fillId="3" borderId="0" xfId="1" applyFont="1" applyFill="1" applyBorder="1" applyAlignment="1">
      <alignment horizontal="right"/>
    </xf>
    <xf numFmtId="165" fontId="2" fillId="3" borderId="0" xfId="1" applyNumberFormat="1" applyFont="1" applyFill="1" applyBorder="1"/>
    <xf numFmtId="167" fontId="2" fillId="3" borderId="0" xfId="1" applyNumberFormat="1" applyFont="1" applyFill="1" applyBorder="1" applyAlignment="1">
      <alignment horizontal="right"/>
    </xf>
    <xf numFmtId="168" fontId="2" fillId="3" borderId="0" xfId="1" applyNumberFormat="1" applyFont="1" applyFill="1" applyBorder="1"/>
    <xf numFmtId="0" fontId="2" fillId="3" borderId="8" xfId="1" applyFont="1" applyFill="1" applyBorder="1"/>
    <xf numFmtId="0" fontId="2" fillId="3" borderId="9" xfId="1" applyFont="1" applyFill="1" applyBorder="1"/>
    <xf numFmtId="0" fontId="2" fillId="3" borderId="0" xfId="1" applyFont="1" applyFill="1"/>
    <xf numFmtId="7" fontId="9" fillId="3" borderId="0" xfId="1" applyNumberFormat="1" applyFont="1" applyFill="1" applyBorder="1"/>
    <xf numFmtId="7" fontId="9" fillId="3" borderId="6" xfId="1" applyNumberFormat="1" applyFont="1" applyFill="1" applyBorder="1"/>
    <xf numFmtId="174" fontId="9" fillId="2" borderId="0" xfId="0" applyNumberFormat="1" applyFont="1" applyFill="1" applyBorder="1" applyAlignment="1">
      <alignment horizontal="right"/>
    </xf>
    <xf numFmtId="174" fontId="9" fillId="2" borderId="6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3" fontId="14" fillId="3" borderId="0" xfId="1" applyNumberFormat="1" applyFont="1" applyFill="1" applyBorder="1"/>
    <xf numFmtId="165" fontId="3" fillId="3" borderId="0" xfId="1" applyNumberFormat="1" applyFont="1" applyFill="1" applyBorder="1"/>
    <xf numFmtId="8" fontId="3" fillId="3" borderId="0" xfId="1" applyNumberFormat="1" applyFont="1" applyFill="1" applyBorder="1"/>
    <xf numFmtId="173" fontId="3" fillId="3" borderId="0" xfId="1" applyNumberFormat="1" applyFont="1" applyFill="1" applyBorder="1"/>
    <xf numFmtId="0" fontId="6" fillId="3" borderId="0" xfId="1" applyFont="1" applyFill="1"/>
    <xf numFmtId="0" fontId="5" fillId="3" borderId="0" xfId="1" applyFont="1" applyFill="1"/>
    <xf numFmtId="0" fontId="8" fillId="4" borderId="0" xfId="1" applyFont="1" applyFill="1"/>
    <xf numFmtId="15" fontId="7" fillId="4" borderId="0" xfId="1" applyNumberFormat="1" applyFont="1" applyFill="1" applyAlignment="1">
      <alignment horizontal="right"/>
    </xf>
    <xf numFmtId="0" fontId="9" fillId="3" borderId="0" xfId="1" applyFont="1" applyFill="1"/>
    <xf numFmtId="7" fontId="9" fillId="3" borderId="0" xfId="1" applyNumberFormat="1" applyFont="1" applyFill="1"/>
    <xf numFmtId="3" fontId="14" fillId="3" borderId="0" xfId="1" applyNumberFormat="1" applyFont="1" applyFill="1"/>
    <xf numFmtId="167" fontId="9" fillId="3" borderId="0" xfId="1" applyNumberFormat="1" applyFont="1" applyFill="1"/>
    <xf numFmtId="170" fontId="9" fillId="3" borderId="0" xfId="1" applyNumberFormat="1" applyFont="1" applyFill="1"/>
    <xf numFmtId="166" fontId="9" fillId="3" borderId="0" xfId="1" applyNumberFormat="1" applyFont="1" applyFill="1"/>
    <xf numFmtId="0" fontId="11" fillId="3" borderId="0" xfId="1" applyFont="1" applyFill="1"/>
    <xf numFmtId="171" fontId="9" fillId="3" borderId="0" xfId="1" applyNumberFormat="1" applyFont="1" applyFill="1"/>
    <xf numFmtId="0" fontId="13" fillId="3" borderId="0" xfId="1" applyFont="1" applyFill="1"/>
    <xf numFmtId="170" fontId="13" fillId="3" borderId="0" xfId="1" applyNumberFormat="1" applyFont="1" applyFill="1"/>
    <xf numFmtId="15" fontId="4" fillId="3" borderId="0" xfId="1" applyNumberFormat="1" applyFont="1" applyFill="1" applyAlignment="1">
      <alignment horizontal="right"/>
    </xf>
    <xf numFmtId="15" fontId="7" fillId="4" borderId="0" xfId="1" applyNumberFormat="1" applyFont="1" applyFill="1"/>
    <xf numFmtId="15" fontId="4" fillId="3" borderId="0" xfId="1" applyNumberFormat="1" applyFont="1" applyFill="1"/>
    <xf numFmtId="15" fontId="10" fillId="3" borderId="0" xfId="1" applyNumberFormat="1" applyFont="1" applyFill="1"/>
    <xf numFmtId="0" fontId="12" fillId="3" borderId="0" xfId="1" applyFont="1" applyFill="1" applyAlignment="1">
      <alignment horizontal="right"/>
    </xf>
    <xf numFmtId="165" fontId="3" fillId="3" borderId="0" xfId="1" applyNumberFormat="1" applyFont="1" applyFill="1"/>
    <xf numFmtId="8" fontId="3" fillId="3" borderId="0" xfId="1" applyNumberFormat="1" applyFont="1" applyFill="1"/>
    <xf numFmtId="173" fontId="3" fillId="3" borderId="0" xfId="1" applyNumberFormat="1" applyFont="1" applyFill="1"/>
    <xf numFmtId="165" fontId="2" fillId="3" borderId="0" xfId="1" applyNumberFormat="1" applyFont="1" applyFill="1"/>
    <xf numFmtId="167" fontId="2" fillId="3" borderId="0" xfId="1" applyNumberFormat="1" applyFont="1" applyFill="1" applyAlignment="1">
      <alignment horizontal="right"/>
    </xf>
    <xf numFmtId="168" fontId="2" fillId="3" borderId="0" xfId="1" applyNumberFormat="1" applyFont="1" applyFill="1"/>
    <xf numFmtId="0" fontId="14" fillId="3" borderId="4" xfId="1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F4F4F4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D2926"/>
      <color rgb="FF89CB31"/>
      <color rgb="FFF4F4F4"/>
      <color rgb="FF808080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464344</xdr:colOff>
      <xdr:row>0</xdr:row>
      <xdr:rowOff>47625</xdr:rowOff>
    </xdr:from>
    <xdr:to>
      <xdr:col>2</xdr:col>
      <xdr:colOff>34813</xdr:colOff>
      <xdr:row>1</xdr:row>
      <xdr:rowOff>110954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BFEE22-079C-4DC6-A615-6EE384662F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1563" y="47625"/>
          <a:ext cx="170703" cy="225572"/>
        </a:xfrm>
        <a:prstGeom prst="rect">
          <a:avLst/>
        </a:prstGeom>
      </xdr:spPr>
    </xdr:pic>
    <xdr:clientData/>
  </xdr:twoCellAnchor>
  <xdr:twoCellAnchor editAs="oneCell">
    <xdr:from>
      <xdr:col>5</xdr:col>
      <xdr:colOff>821531</xdr:colOff>
      <xdr:row>149</xdr:row>
      <xdr:rowOff>119063</xdr:rowOff>
    </xdr:from>
    <xdr:to>
      <xdr:col>6</xdr:col>
      <xdr:colOff>455372</xdr:colOff>
      <xdr:row>151</xdr:row>
      <xdr:rowOff>94959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6BE70D-8996-4E2C-8CA5-9069BCDAE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83844" y="27693938"/>
          <a:ext cx="883997" cy="3048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452438</xdr:colOff>
      <xdr:row>0</xdr:row>
      <xdr:rowOff>95251</xdr:rowOff>
    </xdr:from>
    <xdr:to>
      <xdr:col>2</xdr:col>
      <xdr:colOff>34972</xdr:colOff>
      <xdr:row>1</xdr:row>
      <xdr:rowOff>154135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2DB971-818E-414B-8C1D-5615C1FE1A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2038" y="95251"/>
          <a:ext cx="173084" cy="230334"/>
        </a:xfrm>
        <a:prstGeom prst="rect">
          <a:avLst/>
        </a:prstGeom>
      </xdr:spPr>
    </xdr:pic>
    <xdr:clientData/>
  </xdr:twoCellAnchor>
  <xdr:twoCellAnchor editAs="oneCell">
    <xdr:from>
      <xdr:col>5</xdr:col>
      <xdr:colOff>1083468</xdr:colOff>
      <xdr:row>128</xdr:row>
      <xdr:rowOff>130969</xdr:rowOff>
    </xdr:from>
    <xdr:to>
      <xdr:col>6</xdr:col>
      <xdr:colOff>492043</xdr:colOff>
      <xdr:row>130</xdr:row>
      <xdr:rowOff>94800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100E29-5CCB-455B-A6EF-264F1DDF9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60068" y="24419719"/>
          <a:ext cx="879235" cy="295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452438</xdr:colOff>
      <xdr:row>0</xdr:row>
      <xdr:rowOff>95251</xdr:rowOff>
    </xdr:from>
    <xdr:to>
      <xdr:col>2</xdr:col>
      <xdr:colOff>15922</xdr:colOff>
      <xdr:row>1</xdr:row>
      <xdr:rowOff>154135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E41BA6-BBA7-4D77-AEF9-6CCAF2E9A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7438" y="95251"/>
          <a:ext cx="204834" cy="230334"/>
        </a:xfrm>
        <a:prstGeom prst="rect">
          <a:avLst/>
        </a:prstGeom>
      </xdr:spPr>
    </xdr:pic>
    <xdr:clientData/>
  </xdr:twoCellAnchor>
  <xdr:twoCellAnchor editAs="oneCell">
    <xdr:from>
      <xdr:col>5</xdr:col>
      <xdr:colOff>1083468</xdr:colOff>
      <xdr:row>112</xdr:row>
      <xdr:rowOff>130969</xdr:rowOff>
    </xdr:from>
    <xdr:to>
      <xdr:col>6</xdr:col>
      <xdr:colOff>473628</xdr:colOff>
      <xdr:row>114</xdr:row>
      <xdr:rowOff>94165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5981CDA-8B1F-4ABA-ABFA-8AA8AACDF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2468" y="20476369"/>
          <a:ext cx="955435" cy="2953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452438</xdr:colOff>
      <xdr:row>0</xdr:row>
      <xdr:rowOff>95251</xdr:rowOff>
    </xdr:from>
    <xdr:to>
      <xdr:col>2</xdr:col>
      <xdr:colOff>19732</xdr:colOff>
      <xdr:row>1</xdr:row>
      <xdr:rowOff>154135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767AAB-EB69-4F91-A427-3EAC58F09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7438" y="95251"/>
          <a:ext cx="204834" cy="230334"/>
        </a:xfrm>
        <a:prstGeom prst="rect">
          <a:avLst/>
        </a:prstGeom>
      </xdr:spPr>
    </xdr:pic>
    <xdr:clientData/>
  </xdr:twoCellAnchor>
  <xdr:twoCellAnchor editAs="oneCell">
    <xdr:from>
      <xdr:col>5</xdr:col>
      <xdr:colOff>1083468</xdr:colOff>
      <xdr:row>112</xdr:row>
      <xdr:rowOff>130969</xdr:rowOff>
    </xdr:from>
    <xdr:to>
      <xdr:col>6</xdr:col>
      <xdr:colOff>477438</xdr:colOff>
      <xdr:row>114</xdr:row>
      <xdr:rowOff>97975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44FCC0-0419-478A-B779-385BB1879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2468" y="20476369"/>
          <a:ext cx="955435" cy="2953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452438</xdr:colOff>
      <xdr:row>0</xdr:row>
      <xdr:rowOff>95251</xdr:rowOff>
    </xdr:from>
    <xdr:to>
      <xdr:col>2</xdr:col>
      <xdr:colOff>19732</xdr:colOff>
      <xdr:row>1</xdr:row>
      <xdr:rowOff>154135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BD29F6-BD3C-4E46-B2F0-6AD474A4C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708" y="91441"/>
          <a:ext cx="207374" cy="243669"/>
        </a:xfrm>
        <a:prstGeom prst="rect">
          <a:avLst/>
        </a:prstGeom>
      </xdr:spPr>
    </xdr:pic>
    <xdr:clientData/>
  </xdr:twoCellAnchor>
  <xdr:twoCellAnchor editAs="oneCell">
    <xdr:from>
      <xdr:col>5</xdr:col>
      <xdr:colOff>1083468</xdr:colOff>
      <xdr:row>112</xdr:row>
      <xdr:rowOff>130969</xdr:rowOff>
    </xdr:from>
    <xdr:to>
      <xdr:col>6</xdr:col>
      <xdr:colOff>477438</xdr:colOff>
      <xdr:row>114</xdr:row>
      <xdr:rowOff>97975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AD1EBD-CA45-47E5-BBCE-D5A9EB5BA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97228" y="20604004"/>
          <a:ext cx="921780" cy="3118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2D2926"/>
  </sheetPr>
  <dimension ref="A1:G153"/>
  <sheetViews>
    <sheetView tabSelected="1" zoomScale="80" zoomScaleNormal="80" workbookViewId="0"/>
  </sheetViews>
  <sheetFormatPr defaultColWidth="9.33203125" defaultRowHeight="13.8" x14ac:dyDescent="0.3"/>
  <cols>
    <col min="1" max="4" width="9.33203125" style="43"/>
    <col min="5" max="5" width="12.5546875" style="43" customWidth="1"/>
    <col min="6" max="6" width="18.6640625" style="43" bestFit="1" customWidth="1"/>
    <col min="7" max="16384" width="9.33203125" style="43"/>
  </cols>
  <sheetData>
    <row r="1" spans="1:7" ht="14.4" thickTop="1" x14ac:dyDescent="0.3">
      <c r="A1" s="1"/>
      <c r="B1" s="2"/>
      <c r="C1" s="2"/>
      <c r="D1" s="2"/>
      <c r="E1" s="2"/>
      <c r="F1" s="2"/>
      <c r="G1" s="3"/>
    </row>
    <row r="2" spans="1:7" ht="15.6" x14ac:dyDescent="0.3">
      <c r="A2" s="4"/>
      <c r="B2" s="8"/>
      <c r="C2" s="6" t="s">
        <v>84</v>
      </c>
      <c r="D2" s="5"/>
      <c r="E2" s="5"/>
      <c r="F2" s="5"/>
      <c r="G2" s="7"/>
    </row>
    <row r="3" spans="1:7" ht="15.6" x14ac:dyDescent="0.3">
      <c r="A3" s="4"/>
      <c r="B3" s="5"/>
      <c r="C3" s="8"/>
      <c r="D3" s="5"/>
      <c r="E3" s="5"/>
      <c r="F3" s="5"/>
      <c r="G3" s="7"/>
    </row>
    <row r="4" spans="1:7" ht="15.6" x14ac:dyDescent="0.3">
      <c r="A4" s="9" t="s">
        <v>1</v>
      </c>
      <c r="B4" s="10"/>
      <c r="C4" s="10"/>
      <c r="D4" s="10"/>
      <c r="E4" s="10"/>
      <c r="F4" s="11">
        <v>45323</v>
      </c>
      <c r="G4" s="12"/>
    </row>
    <row r="5" spans="1:7" ht="15.6" x14ac:dyDescent="0.3">
      <c r="A5" s="9" t="s">
        <v>0</v>
      </c>
      <c r="B5" s="10"/>
      <c r="C5" s="10"/>
      <c r="D5" s="10"/>
      <c r="E5" s="10"/>
      <c r="F5" s="11">
        <v>45337</v>
      </c>
      <c r="G5" s="12"/>
    </row>
    <row r="6" spans="1:7" x14ac:dyDescent="0.3">
      <c r="A6" s="13"/>
      <c r="B6" s="5"/>
      <c r="C6" s="5"/>
      <c r="D6" s="5"/>
      <c r="E6" s="5"/>
      <c r="F6" s="5"/>
      <c r="G6" s="7"/>
    </row>
    <row r="7" spans="1:7" x14ac:dyDescent="0.3">
      <c r="A7" s="13"/>
      <c r="B7" s="5"/>
      <c r="C7" s="5"/>
      <c r="D7" s="5"/>
      <c r="E7" s="5"/>
      <c r="F7" s="5"/>
      <c r="G7" s="7"/>
    </row>
    <row r="8" spans="1:7" ht="14.4" x14ac:dyDescent="0.3">
      <c r="A8" s="14" t="s">
        <v>14</v>
      </c>
      <c r="B8" s="15"/>
      <c r="C8" s="15"/>
      <c r="D8" s="15"/>
      <c r="E8" s="15"/>
      <c r="F8" s="57">
        <v>5943940.96</v>
      </c>
      <c r="G8" s="7"/>
    </row>
    <row r="9" spans="1:7" ht="14.4" x14ac:dyDescent="0.3">
      <c r="A9" s="14"/>
      <c r="B9" s="15"/>
      <c r="C9" s="15"/>
      <c r="D9" s="15"/>
      <c r="E9" s="15"/>
      <c r="F9" s="15"/>
      <c r="G9" s="7"/>
    </row>
    <row r="10" spans="1:7" ht="14.4" x14ac:dyDescent="0.3">
      <c r="A10" s="14" t="s">
        <v>8</v>
      </c>
      <c r="B10" s="15"/>
      <c r="C10" s="15"/>
      <c r="D10" s="15"/>
      <c r="E10" s="15"/>
      <c r="F10" s="16">
        <v>15000</v>
      </c>
      <c r="G10" s="7"/>
    </row>
    <row r="11" spans="1:7" ht="14.4" x14ac:dyDescent="0.3">
      <c r="A11" s="14" t="s">
        <v>85</v>
      </c>
      <c r="B11" s="15"/>
      <c r="C11" s="15"/>
      <c r="D11" s="15"/>
      <c r="E11" s="15"/>
      <c r="F11" s="16"/>
      <c r="G11" s="7"/>
    </row>
    <row r="12" spans="1:7" ht="14.4" x14ac:dyDescent="0.3">
      <c r="A12" s="14" t="s">
        <v>86</v>
      </c>
      <c r="B12" s="15"/>
      <c r="C12" s="15"/>
      <c r="D12" s="15"/>
      <c r="E12" s="15"/>
      <c r="F12" s="15"/>
      <c r="G12" s="7"/>
    </row>
    <row r="13" spans="1:7" ht="14.4" x14ac:dyDescent="0.3">
      <c r="A13" s="14"/>
      <c r="B13" s="15"/>
      <c r="C13" s="15"/>
      <c r="D13" s="15"/>
      <c r="E13" s="15"/>
      <c r="F13" s="15"/>
      <c r="G13" s="7"/>
    </row>
    <row r="14" spans="1:7" ht="14.4" x14ac:dyDescent="0.3">
      <c r="A14" s="14" t="s">
        <v>12</v>
      </c>
      <c r="B14" s="15"/>
      <c r="C14" s="15"/>
      <c r="D14" s="15"/>
      <c r="E14" s="15"/>
      <c r="F14" s="57">
        <f>ROUNDDOWN(F8/F10,2)</f>
        <v>396.26</v>
      </c>
      <c r="G14" s="7"/>
    </row>
    <row r="15" spans="1:7" ht="14.4" x14ac:dyDescent="0.3">
      <c r="A15" s="14"/>
      <c r="B15" s="15"/>
      <c r="C15" s="15"/>
      <c r="D15" s="15"/>
      <c r="E15" s="15"/>
      <c r="F15" s="17"/>
      <c r="G15" s="7"/>
    </row>
    <row r="16" spans="1:7" ht="14.4" x14ac:dyDescent="0.3">
      <c r="A16" s="14" t="s">
        <v>9</v>
      </c>
      <c r="B16" s="15"/>
      <c r="C16" s="15"/>
      <c r="D16" s="15"/>
      <c r="E16" s="15"/>
      <c r="F16" s="58">
        <f>+F14*F10</f>
        <v>5943900</v>
      </c>
      <c r="G16" s="7"/>
    </row>
    <row r="17" spans="1:7" ht="14.4" x14ac:dyDescent="0.3">
      <c r="A17" s="14"/>
      <c r="B17" s="15"/>
      <c r="C17" s="15"/>
      <c r="D17" s="15"/>
      <c r="E17" s="15"/>
      <c r="F17" s="15"/>
      <c r="G17" s="7"/>
    </row>
    <row r="18" spans="1:7" ht="14.4" x14ac:dyDescent="0.3">
      <c r="A18" s="14" t="s">
        <v>10</v>
      </c>
      <c r="B18" s="15"/>
      <c r="C18" s="15"/>
      <c r="D18" s="15"/>
      <c r="E18" s="15"/>
      <c r="F18" s="19">
        <v>0.19652700000000001</v>
      </c>
      <c r="G18" s="7"/>
    </row>
    <row r="19" spans="1:7" ht="14.4" x14ac:dyDescent="0.3">
      <c r="A19" s="14"/>
      <c r="B19" s="15"/>
      <c r="C19" s="15"/>
      <c r="D19" s="15"/>
      <c r="E19" s="15"/>
      <c r="F19" s="19"/>
      <c r="G19" s="7"/>
    </row>
    <row r="20" spans="1:7" ht="14.4" x14ac:dyDescent="0.3">
      <c r="A20" s="14" t="s">
        <v>2</v>
      </c>
      <c r="B20" s="15"/>
      <c r="C20" s="15"/>
      <c r="D20" s="15"/>
      <c r="E20" s="15"/>
      <c r="F20" s="19">
        <f>+F14*1.839998/100000</f>
        <v>7.2911760747999994E-3</v>
      </c>
      <c r="G20" s="7"/>
    </row>
    <row r="21" spans="1:7" ht="14.4" x14ac:dyDescent="0.3">
      <c r="A21" s="14"/>
      <c r="B21" s="15"/>
      <c r="C21" s="15"/>
      <c r="D21" s="15"/>
      <c r="E21" s="15"/>
      <c r="F21" s="19"/>
      <c r="G21" s="7"/>
    </row>
    <row r="22" spans="1:7" ht="15" thickBot="1" x14ac:dyDescent="0.35">
      <c r="A22" s="14" t="s">
        <v>11</v>
      </c>
      <c r="B22" s="15"/>
      <c r="C22" s="15"/>
      <c r="D22" s="15"/>
      <c r="E22" s="15"/>
      <c r="F22" s="21">
        <f>+F18-F20</f>
        <v>0.1892358239252</v>
      </c>
      <c r="G22" s="7"/>
    </row>
    <row r="23" spans="1:7" ht="15" thickTop="1" x14ac:dyDescent="0.3">
      <c r="A23" s="14"/>
      <c r="B23" s="15"/>
      <c r="C23" s="15"/>
      <c r="D23" s="15"/>
      <c r="E23" s="15"/>
      <c r="F23" s="19"/>
      <c r="G23" s="7"/>
    </row>
    <row r="24" spans="1:7" ht="14.4" x14ac:dyDescent="0.3">
      <c r="A24" s="14"/>
      <c r="B24" s="15"/>
      <c r="C24" s="15"/>
      <c r="D24" s="15"/>
      <c r="E24" s="15"/>
      <c r="F24" s="19"/>
      <c r="G24" s="7"/>
    </row>
    <row r="25" spans="1:7" ht="14.4" x14ac:dyDescent="0.3">
      <c r="A25" s="14" t="s">
        <v>58</v>
      </c>
      <c r="B25" s="15"/>
      <c r="C25" s="15"/>
      <c r="D25" s="15"/>
      <c r="E25" s="15"/>
      <c r="F25" s="17">
        <v>1057228.97</v>
      </c>
      <c r="G25" s="7"/>
    </row>
    <row r="26" spans="1:7" ht="14.4" x14ac:dyDescent="0.3">
      <c r="A26" s="14"/>
      <c r="B26" s="15"/>
      <c r="C26" s="15"/>
      <c r="D26" s="15"/>
      <c r="E26" s="15"/>
      <c r="F26" s="15"/>
      <c r="G26" s="7"/>
    </row>
    <row r="27" spans="1:7" ht="14.4" x14ac:dyDescent="0.3">
      <c r="A27" s="14" t="s">
        <v>59</v>
      </c>
      <c r="B27" s="15"/>
      <c r="C27" s="15"/>
      <c r="D27" s="15"/>
      <c r="E27" s="15"/>
      <c r="F27" s="16">
        <v>2900</v>
      </c>
      <c r="G27" s="7"/>
    </row>
    <row r="28" spans="1:7" ht="14.4" x14ac:dyDescent="0.3">
      <c r="A28" s="14" t="s">
        <v>87</v>
      </c>
      <c r="B28" s="15"/>
      <c r="C28" s="15"/>
      <c r="D28" s="15"/>
      <c r="E28" s="15"/>
      <c r="F28" s="15"/>
      <c r="G28" s="7"/>
    </row>
    <row r="29" spans="1:7" ht="14.4" x14ac:dyDescent="0.3">
      <c r="A29" s="14"/>
      <c r="B29" s="15"/>
      <c r="C29" s="15"/>
      <c r="D29" s="15"/>
      <c r="E29" s="15"/>
      <c r="F29" s="15"/>
      <c r="G29" s="7"/>
    </row>
    <row r="30" spans="1:7" ht="14.4" x14ac:dyDescent="0.3">
      <c r="A30" s="14" t="s">
        <v>60</v>
      </c>
      <c r="B30" s="15"/>
      <c r="C30" s="15"/>
      <c r="D30" s="15"/>
      <c r="E30" s="15"/>
      <c r="F30" s="17">
        <f>ROUNDDOWN(F25/F27,2)</f>
        <v>364.56</v>
      </c>
      <c r="G30" s="7"/>
    </row>
    <row r="31" spans="1:7" ht="14.4" x14ac:dyDescent="0.3">
      <c r="A31" s="14"/>
      <c r="B31" s="15"/>
      <c r="C31" s="15"/>
      <c r="D31" s="15"/>
      <c r="E31" s="15"/>
      <c r="F31" s="23"/>
      <c r="G31" s="7"/>
    </row>
    <row r="32" spans="1:7" ht="14.4" x14ac:dyDescent="0.3">
      <c r="A32" s="14" t="s">
        <v>61</v>
      </c>
      <c r="B32" s="15"/>
      <c r="C32" s="15"/>
      <c r="D32" s="15"/>
      <c r="E32" s="15"/>
      <c r="F32" s="18">
        <f>+F30*F27</f>
        <v>1057224</v>
      </c>
      <c r="G32" s="7"/>
    </row>
    <row r="33" spans="1:7" ht="14.4" x14ac:dyDescent="0.3">
      <c r="A33" s="14"/>
      <c r="B33" s="15"/>
      <c r="C33" s="15"/>
      <c r="D33" s="15"/>
      <c r="E33" s="15"/>
      <c r="F33" s="15"/>
      <c r="G33" s="7"/>
    </row>
    <row r="34" spans="1:7" ht="14.4" x14ac:dyDescent="0.3">
      <c r="A34" s="14" t="s">
        <v>62</v>
      </c>
      <c r="B34" s="15"/>
      <c r="C34" s="15"/>
      <c r="D34" s="15"/>
      <c r="E34" s="15"/>
      <c r="F34" s="19">
        <v>0.19653039999999999</v>
      </c>
      <c r="G34" s="7"/>
    </row>
    <row r="35" spans="1:7" ht="14.4" x14ac:dyDescent="0.3">
      <c r="A35" s="14"/>
      <c r="B35" s="15"/>
      <c r="C35" s="15"/>
      <c r="D35" s="15"/>
      <c r="E35" s="15"/>
      <c r="F35" s="61"/>
      <c r="G35" s="7"/>
    </row>
    <row r="36" spans="1:7" ht="14.4" x14ac:dyDescent="0.3">
      <c r="A36" s="14" t="s">
        <v>2</v>
      </c>
      <c r="B36" s="15"/>
      <c r="C36" s="15"/>
      <c r="D36" s="15"/>
      <c r="E36" s="15"/>
      <c r="F36" s="19">
        <f>+F30/50000</f>
        <v>7.2912000000000003E-3</v>
      </c>
      <c r="G36" s="7"/>
    </row>
    <row r="37" spans="1:7" ht="14.4" x14ac:dyDescent="0.3">
      <c r="A37" s="14"/>
      <c r="B37" s="15"/>
      <c r="C37" s="15"/>
      <c r="D37" s="15"/>
      <c r="E37" s="15"/>
      <c r="F37" s="61"/>
      <c r="G37" s="7"/>
    </row>
    <row r="38" spans="1:7" ht="15" thickBot="1" x14ac:dyDescent="0.35">
      <c r="A38" s="14" t="s">
        <v>63</v>
      </c>
      <c r="B38" s="15"/>
      <c r="C38" s="15"/>
      <c r="D38" s="15"/>
      <c r="E38" s="15"/>
      <c r="F38" s="21">
        <f>+F34-F36</f>
        <v>0.1892392</v>
      </c>
      <c r="G38" s="7"/>
    </row>
    <row r="39" spans="1:7" ht="16.2" thickTop="1" x14ac:dyDescent="0.3">
      <c r="A39" s="44"/>
      <c r="B39" s="30"/>
      <c r="C39" s="6"/>
      <c r="D39" s="30"/>
      <c r="E39" s="30"/>
      <c r="F39" s="30"/>
      <c r="G39" s="7"/>
    </row>
    <row r="40" spans="1:7" x14ac:dyDescent="0.3">
      <c r="A40" s="29"/>
      <c r="B40" s="30"/>
      <c r="C40" s="30"/>
      <c r="D40" s="30"/>
      <c r="E40" s="30"/>
      <c r="F40" s="30"/>
      <c r="G40" s="7"/>
    </row>
    <row r="41" spans="1:7" ht="14.4" x14ac:dyDescent="0.3">
      <c r="A41" s="14" t="s">
        <v>64</v>
      </c>
      <c r="B41" s="15"/>
      <c r="C41" s="15"/>
      <c r="D41" s="15"/>
      <c r="E41" s="15"/>
      <c r="F41" s="23">
        <v>1786352.39</v>
      </c>
      <c r="G41" s="7"/>
    </row>
    <row r="42" spans="1:7" ht="14.4" x14ac:dyDescent="0.3">
      <c r="A42" s="14"/>
      <c r="B42" s="15"/>
      <c r="C42" s="15"/>
      <c r="D42" s="15"/>
      <c r="E42" s="15"/>
      <c r="F42" s="15"/>
      <c r="G42" s="7"/>
    </row>
    <row r="43" spans="1:7" ht="14.4" x14ac:dyDescent="0.3">
      <c r="A43" s="14" t="s">
        <v>65</v>
      </c>
      <c r="B43" s="15"/>
      <c r="C43" s="15"/>
      <c r="D43" s="15"/>
      <c r="E43" s="15"/>
      <c r="F43" s="16">
        <v>4900</v>
      </c>
      <c r="G43" s="7"/>
    </row>
    <row r="44" spans="1:7" ht="14.4" x14ac:dyDescent="0.3">
      <c r="A44" s="14" t="s">
        <v>88</v>
      </c>
      <c r="B44" s="15"/>
      <c r="C44" s="15"/>
      <c r="D44" s="15"/>
      <c r="E44" s="15"/>
      <c r="F44" s="15"/>
      <c r="G44" s="7"/>
    </row>
    <row r="45" spans="1:7" ht="14.4" x14ac:dyDescent="0.3">
      <c r="A45" s="14"/>
      <c r="B45" s="15"/>
      <c r="C45" s="15"/>
      <c r="D45" s="15"/>
      <c r="E45" s="15"/>
      <c r="F45" s="15"/>
      <c r="G45" s="7"/>
    </row>
    <row r="46" spans="1:7" ht="14.4" x14ac:dyDescent="0.3">
      <c r="A46" s="14" t="s">
        <v>66</v>
      </c>
      <c r="B46" s="15"/>
      <c r="C46" s="15"/>
      <c r="D46" s="15"/>
      <c r="E46" s="15"/>
      <c r="F46" s="23">
        <f>ROUNDDOWN(F41/F43,2)</f>
        <v>364.56</v>
      </c>
      <c r="G46" s="7"/>
    </row>
    <row r="47" spans="1:7" ht="14.4" x14ac:dyDescent="0.3">
      <c r="A47" s="14"/>
      <c r="B47" s="15"/>
      <c r="C47" s="15"/>
      <c r="D47" s="15"/>
      <c r="E47" s="15"/>
      <c r="F47" s="46"/>
      <c r="G47" s="7"/>
    </row>
    <row r="48" spans="1:7" ht="14.4" x14ac:dyDescent="0.3">
      <c r="A48" s="14" t="s">
        <v>67</v>
      </c>
      <c r="B48" s="15"/>
      <c r="C48" s="15"/>
      <c r="D48" s="15"/>
      <c r="E48" s="15"/>
      <c r="F48" s="24">
        <f>+F46*F43</f>
        <v>1786344</v>
      </c>
      <c r="G48" s="7"/>
    </row>
    <row r="49" spans="1:7" ht="14.4" x14ac:dyDescent="0.3">
      <c r="A49" s="14"/>
      <c r="B49" s="15"/>
      <c r="C49" s="15"/>
      <c r="D49" s="15"/>
      <c r="E49" s="15"/>
      <c r="F49" s="15"/>
      <c r="G49" s="7"/>
    </row>
    <row r="50" spans="1:7" ht="14.4" x14ac:dyDescent="0.3">
      <c r="A50" s="14" t="s">
        <v>68</v>
      </c>
      <c r="B50" s="15"/>
      <c r="C50" s="15"/>
      <c r="D50" s="15"/>
      <c r="E50" s="15"/>
      <c r="F50" s="19">
        <v>0.19653039999999999</v>
      </c>
      <c r="G50" s="7"/>
    </row>
    <row r="51" spans="1:7" ht="14.4" x14ac:dyDescent="0.3">
      <c r="A51" s="14"/>
      <c r="B51" s="15"/>
      <c r="C51" s="15"/>
      <c r="D51" s="15"/>
      <c r="E51" s="15"/>
      <c r="F51" s="19"/>
      <c r="G51" s="7"/>
    </row>
    <row r="52" spans="1:7" ht="14.4" x14ac:dyDescent="0.3">
      <c r="A52" s="14" t="s">
        <v>2</v>
      </c>
      <c r="B52" s="15"/>
      <c r="C52" s="15"/>
      <c r="D52" s="15"/>
      <c r="E52" s="15"/>
      <c r="F52" s="19">
        <f>+F46/50000</f>
        <v>7.2912000000000003E-3</v>
      </c>
      <c r="G52" s="7"/>
    </row>
    <row r="53" spans="1:7" ht="14.4" x14ac:dyDescent="0.3">
      <c r="A53" s="14"/>
      <c r="B53" s="15"/>
      <c r="C53" s="15"/>
      <c r="D53" s="15"/>
      <c r="E53" s="15"/>
      <c r="F53" s="19"/>
      <c r="G53" s="7"/>
    </row>
    <row r="54" spans="1:7" ht="15" thickBot="1" x14ac:dyDescent="0.35">
      <c r="A54" s="14" t="s">
        <v>69</v>
      </c>
      <c r="B54" s="15"/>
      <c r="C54" s="15"/>
      <c r="D54" s="15"/>
      <c r="E54" s="15"/>
      <c r="F54" s="21">
        <f>+F50-F52</f>
        <v>0.1892392</v>
      </c>
      <c r="G54" s="7"/>
    </row>
    <row r="55" spans="1:7" ht="15" thickTop="1" x14ac:dyDescent="0.3">
      <c r="A55" s="14"/>
      <c r="B55" s="15"/>
      <c r="C55" s="15"/>
      <c r="D55" s="15"/>
      <c r="E55" s="15"/>
      <c r="F55" s="19"/>
      <c r="G55" s="7"/>
    </row>
    <row r="56" spans="1:7" ht="14.4" x14ac:dyDescent="0.3">
      <c r="A56" s="14"/>
      <c r="B56" s="15"/>
      <c r="C56" s="15"/>
      <c r="D56" s="15"/>
      <c r="E56" s="15"/>
      <c r="F56" s="19"/>
      <c r="G56" s="7"/>
    </row>
    <row r="57" spans="1:7" ht="14.4" x14ac:dyDescent="0.3">
      <c r="A57" s="14" t="s">
        <v>89</v>
      </c>
      <c r="B57" s="15"/>
      <c r="C57" s="15"/>
      <c r="D57" s="15"/>
      <c r="E57" s="15"/>
      <c r="F57" s="45">
        <v>2267573.85</v>
      </c>
      <c r="G57" s="7"/>
    </row>
    <row r="58" spans="1:7" ht="14.4" x14ac:dyDescent="0.3">
      <c r="A58" s="14"/>
      <c r="B58" s="15"/>
      <c r="C58" s="15"/>
      <c r="D58" s="15"/>
      <c r="E58" s="15"/>
      <c r="F58" s="15"/>
      <c r="G58" s="7"/>
    </row>
    <row r="59" spans="1:7" ht="14.4" x14ac:dyDescent="0.3">
      <c r="A59" s="14" t="s">
        <v>90</v>
      </c>
      <c r="B59" s="15"/>
      <c r="C59" s="15"/>
      <c r="D59" s="15"/>
      <c r="E59" s="15"/>
      <c r="F59" s="16">
        <v>3110</v>
      </c>
      <c r="G59" s="7"/>
    </row>
    <row r="60" spans="1:7" ht="14.4" x14ac:dyDescent="0.3">
      <c r="A60" s="14" t="s">
        <v>91</v>
      </c>
      <c r="B60" s="15"/>
      <c r="C60" s="15"/>
      <c r="D60" s="15"/>
      <c r="E60" s="15"/>
      <c r="F60" s="15"/>
      <c r="G60" s="7"/>
    </row>
    <row r="61" spans="1:7" ht="14.4" x14ac:dyDescent="0.3">
      <c r="A61" s="14" t="s">
        <v>92</v>
      </c>
      <c r="B61" s="15"/>
      <c r="C61" s="15"/>
      <c r="D61" s="15"/>
      <c r="E61" s="15"/>
      <c r="F61" s="15"/>
      <c r="G61" s="7"/>
    </row>
    <row r="62" spans="1:7" ht="14.4" x14ac:dyDescent="0.3">
      <c r="A62" s="14"/>
      <c r="B62" s="15"/>
      <c r="C62" s="15"/>
      <c r="D62" s="15"/>
      <c r="E62" s="15"/>
      <c r="F62" s="15"/>
      <c r="G62" s="7"/>
    </row>
    <row r="63" spans="1:7" ht="14.4" x14ac:dyDescent="0.3">
      <c r="A63" s="14" t="s">
        <v>93</v>
      </c>
      <c r="B63" s="15"/>
      <c r="C63" s="15"/>
      <c r="D63" s="15"/>
      <c r="E63" s="15"/>
      <c r="F63" s="45">
        <f>ROUNDDOWN(F57/F59,2)</f>
        <v>729.12</v>
      </c>
      <c r="G63" s="7"/>
    </row>
    <row r="64" spans="1:7" ht="14.4" x14ac:dyDescent="0.3">
      <c r="A64" s="14"/>
      <c r="B64" s="15"/>
      <c r="C64" s="15"/>
      <c r="D64" s="15"/>
      <c r="E64" s="15"/>
      <c r="F64" s="46"/>
      <c r="G64" s="7"/>
    </row>
    <row r="65" spans="1:7" ht="14.4" x14ac:dyDescent="0.3">
      <c r="A65" s="14" t="s">
        <v>94</v>
      </c>
      <c r="B65" s="15"/>
      <c r="C65" s="15"/>
      <c r="D65" s="15"/>
      <c r="E65" s="15"/>
      <c r="F65" s="47">
        <f>+F63*F59</f>
        <v>2267563.2000000002</v>
      </c>
      <c r="G65" s="7"/>
    </row>
    <row r="66" spans="1:7" ht="14.4" x14ac:dyDescent="0.3">
      <c r="A66" s="14"/>
      <c r="B66" s="15"/>
      <c r="C66" s="15"/>
      <c r="D66" s="15"/>
      <c r="E66" s="15"/>
      <c r="F66" s="15"/>
      <c r="G66" s="7"/>
    </row>
    <row r="67" spans="1:7" ht="14.4" x14ac:dyDescent="0.3">
      <c r="A67" s="14" t="s">
        <v>95</v>
      </c>
      <c r="B67" s="15"/>
      <c r="C67" s="15"/>
      <c r="D67" s="15"/>
      <c r="E67" s="15"/>
      <c r="F67" s="19">
        <v>0.19652700000000001</v>
      </c>
      <c r="G67" s="7"/>
    </row>
    <row r="68" spans="1:7" ht="14.4" x14ac:dyDescent="0.3">
      <c r="A68" s="14"/>
      <c r="B68" s="15"/>
      <c r="C68" s="15"/>
      <c r="D68" s="15"/>
      <c r="E68" s="15"/>
      <c r="F68" s="19"/>
      <c r="G68" s="7"/>
    </row>
    <row r="69" spans="1:7" ht="14.4" x14ac:dyDescent="0.3">
      <c r="A69" s="14" t="s">
        <v>2</v>
      </c>
      <c r="B69" s="15"/>
      <c r="C69" s="15"/>
      <c r="D69" s="15"/>
      <c r="E69" s="15"/>
      <c r="F69" s="19">
        <f>+F63/100000</f>
        <v>7.2912000000000003E-3</v>
      </c>
      <c r="G69" s="7"/>
    </row>
    <row r="70" spans="1:7" ht="14.4" x14ac:dyDescent="0.3">
      <c r="A70" s="14"/>
      <c r="B70" s="15"/>
      <c r="C70" s="15"/>
      <c r="D70" s="15"/>
      <c r="E70" s="15"/>
      <c r="F70" s="19"/>
      <c r="G70" s="7"/>
    </row>
    <row r="71" spans="1:7" ht="15" thickBot="1" x14ac:dyDescent="0.35">
      <c r="A71" s="14" t="s">
        <v>96</v>
      </c>
      <c r="B71" s="15"/>
      <c r="C71" s="15"/>
      <c r="D71" s="15"/>
      <c r="E71" s="15"/>
      <c r="F71" s="21">
        <f>+F67-F69</f>
        <v>0.18923580000000001</v>
      </c>
      <c r="G71" s="7"/>
    </row>
    <row r="72" spans="1:7" ht="15" thickTop="1" x14ac:dyDescent="0.3">
      <c r="A72" s="14"/>
      <c r="B72" s="15"/>
      <c r="C72" s="15"/>
      <c r="D72" s="15"/>
      <c r="E72" s="15"/>
      <c r="F72" s="19"/>
      <c r="G72" s="7"/>
    </row>
    <row r="73" spans="1:7" ht="14.4" x14ac:dyDescent="0.3">
      <c r="A73" s="14"/>
      <c r="B73" s="15"/>
      <c r="C73" s="15"/>
      <c r="D73" s="15"/>
      <c r="E73" s="15"/>
      <c r="F73" s="19"/>
      <c r="G73" s="7"/>
    </row>
    <row r="74" spans="1:7" ht="14.4" x14ac:dyDescent="0.3">
      <c r="A74" s="14" t="s">
        <v>40</v>
      </c>
      <c r="B74" s="15"/>
      <c r="C74" s="15"/>
      <c r="D74" s="15"/>
      <c r="E74" s="15"/>
      <c r="F74" s="48">
        <v>431089.81</v>
      </c>
      <c r="G74" s="7"/>
    </row>
    <row r="75" spans="1:7" ht="14.4" x14ac:dyDescent="0.3">
      <c r="A75" s="14"/>
      <c r="B75" s="15"/>
      <c r="C75" s="15"/>
      <c r="D75" s="15"/>
      <c r="E75" s="15"/>
      <c r="F75" s="15"/>
      <c r="G75" s="7"/>
    </row>
    <row r="76" spans="1:7" ht="14.4" x14ac:dyDescent="0.3">
      <c r="A76" s="14" t="s">
        <v>41</v>
      </c>
      <c r="B76" s="15"/>
      <c r="C76" s="15"/>
      <c r="D76" s="15"/>
      <c r="E76" s="15"/>
      <c r="F76" s="16">
        <v>500</v>
      </c>
      <c r="G76" s="7"/>
    </row>
    <row r="77" spans="1:7" ht="14.4" x14ac:dyDescent="0.3">
      <c r="A77" s="14" t="s">
        <v>97</v>
      </c>
      <c r="B77" s="15"/>
      <c r="C77" s="15"/>
      <c r="D77" s="15"/>
      <c r="E77" s="15"/>
      <c r="F77" s="15"/>
      <c r="G77" s="7"/>
    </row>
    <row r="78" spans="1:7" ht="14.4" x14ac:dyDescent="0.3">
      <c r="A78" s="14"/>
      <c r="B78" s="15"/>
      <c r="C78" s="15"/>
      <c r="D78" s="15"/>
      <c r="E78" s="15"/>
      <c r="F78" s="15"/>
      <c r="G78" s="7"/>
    </row>
    <row r="79" spans="1:7" ht="14.4" x14ac:dyDescent="0.3">
      <c r="A79" s="14" t="s">
        <v>42</v>
      </c>
      <c r="B79" s="15"/>
      <c r="C79" s="15"/>
      <c r="D79" s="15"/>
      <c r="E79" s="15"/>
      <c r="F79" s="57">
        <f>ROUNDDOWN(F74/F76,2)</f>
        <v>862.17</v>
      </c>
      <c r="G79" s="7"/>
    </row>
    <row r="80" spans="1:7" ht="14.4" x14ac:dyDescent="0.3">
      <c r="A80" s="14"/>
      <c r="B80" s="15"/>
      <c r="C80" s="15"/>
      <c r="D80" s="15"/>
      <c r="E80" s="15"/>
      <c r="F80" s="17"/>
      <c r="G80" s="7"/>
    </row>
    <row r="81" spans="1:7" ht="14.4" x14ac:dyDescent="0.3">
      <c r="A81" s="14" t="s">
        <v>43</v>
      </c>
      <c r="B81" s="15"/>
      <c r="C81" s="15"/>
      <c r="D81" s="15"/>
      <c r="E81" s="15"/>
      <c r="F81" s="58">
        <f>+F79*F76</f>
        <v>431085</v>
      </c>
      <c r="G81" s="7"/>
    </row>
    <row r="82" spans="1:7" ht="14.4" x14ac:dyDescent="0.3">
      <c r="A82" s="14"/>
      <c r="B82" s="15"/>
      <c r="C82" s="15"/>
      <c r="D82" s="15"/>
      <c r="E82" s="15"/>
      <c r="F82" s="15"/>
      <c r="G82" s="7"/>
    </row>
    <row r="83" spans="1:7" ht="14.4" x14ac:dyDescent="0.3">
      <c r="A83" s="14" t="s">
        <v>44</v>
      </c>
      <c r="B83" s="15"/>
      <c r="C83" s="15"/>
      <c r="D83" s="15"/>
      <c r="E83" s="15"/>
      <c r="F83" s="19">
        <v>0.46478560000000002</v>
      </c>
      <c r="G83" s="7"/>
    </row>
    <row r="84" spans="1:7" ht="14.4" x14ac:dyDescent="0.3">
      <c r="A84" s="14"/>
      <c r="B84" s="15"/>
      <c r="C84" s="15"/>
      <c r="D84" s="15"/>
      <c r="E84" s="15"/>
      <c r="F84" s="20"/>
      <c r="G84" s="7"/>
    </row>
    <row r="85" spans="1:7" ht="14.4" x14ac:dyDescent="0.3">
      <c r="A85" s="14" t="s">
        <v>2</v>
      </c>
      <c r="B85" s="15"/>
      <c r="C85" s="15"/>
      <c r="D85" s="15"/>
      <c r="E85" s="15"/>
      <c r="F85" s="19">
        <f>+F79/50000</f>
        <v>1.7243399999999999E-2</v>
      </c>
      <c r="G85" s="7"/>
    </row>
    <row r="86" spans="1:7" ht="14.4" x14ac:dyDescent="0.3">
      <c r="A86" s="14"/>
      <c r="B86" s="15"/>
      <c r="C86" s="15"/>
      <c r="D86" s="15"/>
      <c r="E86" s="15"/>
      <c r="F86" s="20"/>
      <c r="G86" s="7"/>
    </row>
    <row r="87" spans="1:7" ht="15" thickBot="1" x14ac:dyDescent="0.35">
      <c r="A87" s="14" t="s">
        <v>45</v>
      </c>
      <c r="B87" s="15"/>
      <c r="C87" s="15"/>
      <c r="D87" s="15"/>
      <c r="E87" s="15"/>
      <c r="F87" s="21">
        <f>+F83-F85</f>
        <v>0.4475422</v>
      </c>
      <c r="G87" s="7"/>
    </row>
    <row r="88" spans="1:7" ht="16.8" thickTop="1" thickBot="1" x14ac:dyDescent="0.35">
      <c r="A88" s="25"/>
      <c r="B88" s="26"/>
      <c r="C88" s="27"/>
      <c r="D88" s="26"/>
      <c r="E88" s="26"/>
      <c r="F88" s="26"/>
      <c r="G88" s="28"/>
    </row>
    <row r="89" spans="1:7" ht="14.4" thickTop="1" x14ac:dyDescent="0.3">
      <c r="A89" s="49"/>
      <c r="B89" s="50"/>
      <c r="C89" s="50"/>
      <c r="D89" s="50"/>
      <c r="E89" s="50"/>
      <c r="F89" s="50"/>
      <c r="G89" s="3"/>
    </row>
    <row r="90" spans="1:7" ht="14.4" x14ac:dyDescent="0.3">
      <c r="A90" s="14" t="s">
        <v>46</v>
      </c>
      <c r="B90" s="15"/>
      <c r="C90" s="15"/>
      <c r="D90" s="15"/>
      <c r="E90" s="15"/>
      <c r="F90" s="23">
        <v>2172692.62</v>
      </c>
      <c r="G90" s="7"/>
    </row>
    <row r="91" spans="1:7" ht="14.4" x14ac:dyDescent="0.3">
      <c r="A91" s="14"/>
      <c r="B91" s="15"/>
      <c r="C91" s="15"/>
      <c r="D91" s="15"/>
      <c r="E91" s="15"/>
      <c r="F91" s="15"/>
      <c r="G91" s="7"/>
    </row>
    <row r="92" spans="1:7" ht="14.4" x14ac:dyDescent="0.3">
      <c r="A92" s="14" t="s">
        <v>47</v>
      </c>
      <c r="B92" s="15"/>
      <c r="C92" s="15"/>
      <c r="D92" s="15"/>
      <c r="E92" s="15"/>
      <c r="F92" s="16">
        <v>2520</v>
      </c>
      <c r="G92" s="7"/>
    </row>
    <row r="93" spans="1:7" ht="14.4" x14ac:dyDescent="0.3">
      <c r="A93" s="14" t="s">
        <v>98</v>
      </c>
      <c r="B93" s="15"/>
      <c r="C93" s="15"/>
      <c r="D93" s="15"/>
      <c r="E93" s="15"/>
      <c r="F93" s="15"/>
      <c r="G93" s="7"/>
    </row>
    <row r="94" spans="1:7" ht="14.4" x14ac:dyDescent="0.3">
      <c r="A94" s="14"/>
      <c r="B94" s="15"/>
      <c r="C94" s="15"/>
      <c r="D94" s="15"/>
      <c r="E94" s="15"/>
      <c r="F94" s="15"/>
      <c r="G94" s="7"/>
    </row>
    <row r="95" spans="1:7" ht="14.4" x14ac:dyDescent="0.3">
      <c r="A95" s="14" t="s">
        <v>48</v>
      </c>
      <c r="B95" s="15"/>
      <c r="C95" s="15"/>
      <c r="D95" s="15"/>
      <c r="E95" s="15"/>
      <c r="F95" s="109">
        <f>ROUNDDOWN(F90/F92,2)</f>
        <v>862.17</v>
      </c>
      <c r="G95" s="7"/>
    </row>
    <row r="96" spans="1:7" ht="14.4" x14ac:dyDescent="0.3">
      <c r="A96" s="14"/>
      <c r="B96" s="15"/>
      <c r="C96" s="15"/>
      <c r="D96" s="15"/>
      <c r="E96" s="15"/>
      <c r="F96" s="17"/>
      <c r="G96" s="7"/>
    </row>
    <row r="97" spans="1:7" ht="14.4" x14ac:dyDescent="0.3">
      <c r="A97" s="14" t="s">
        <v>49</v>
      </c>
      <c r="B97" s="15"/>
      <c r="C97" s="15"/>
      <c r="D97" s="15"/>
      <c r="E97" s="15"/>
      <c r="F97" s="110">
        <f>+F95*F92</f>
        <v>2172668.4</v>
      </c>
      <c r="G97" s="7"/>
    </row>
    <row r="98" spans="1:7" ht="14.4" x14ac:dyDescent="0.3">
      <c r="A98" s="14"/>
      <c r="B98" s="15"/>
      <c r="C98" s="15"/>
      <c r="D98" s="15"/>
      <c r="E98" s="15"/>
      <c r="F98" s="15"/>
      <c r="G98" s="7"/>
    </row>
    <row r="99" spans="1:7" ht="14.4" x14ac:dyDescent="0.3">
      <c r="A99" s="14" t="s">
        <v>50</v>
      </c>
      <c r="B99" s="15"/>
      <c r="C99" s="15"/>
      <c r="D99" s="15"/>
      <c r="E99" s="15"/>
      <c r="F99" s="19">
        <v>0.46478560000000002</v>
      </c>
      <c r="G99" s="7"/>
    </row>
    <row r="100" spans="1:7" ht="14.4" x14ac:dyDescent="0.3">
      <c r="A100" s="14"/>
      <c r="B100" s="15"/>
      <c r="C100" s="15"/>
      <c r="D100" s="15"/>
      <c r="E100" s="15"/>
      <c r="F100" s="20"/>
      <c r="G100" s="7"/>
    </row>
    <row r="101" spans="1:7" ht="14.4" x14ac:dyDescent="0.3">
      <c r="A101" s="14" t="s">
        <v>2</v>
      </c>
      <c r="B101" s="15"/>
      <c r="C101" s="15"/>
      <c r="D101" s="15"/>
      <c r="E101" s="15"/>
      <c r="F101" s="19">
        <f>+F95/50000</f>
        <v>1.7243399999999999E-2</v>
      </c>
      <c r="G101" s="7"/>
    </row>
    <row r="102" spans="1:7" ht="14.4" x14ac:dyDescent="0.3">
      <c r="A102" s="14"/>
      <c r="B102" s="15"/>
      <c r="C102" s="15"/>
      <c r="D102" s="15"/>
      <c r="E102" s="15"/>
      <c r="F102" s="20"/>
      <c r="G102" s="7"/>
    </row>
    <row r="103" spans="1:7" ht="15" thickBot="1" x14ac:dyDescent="0.35">
      <c r="A103" s="14" t="s">
        <v>51</v>
      </c>
      <c r="B103" s="15"/>
      <c r="C103" s="15"/>
      <c r="D103" s="15"/>
      <c r="E103" s="15"/>
      <c r="F103" s="21">
        <f>+F99-F101</f>
        <v>0.4475422</v>
      </c>
      <c r="G103" s="7"/>
    </row>
    <row r="104" spans="1:7" ht="15" thickTop="1" x14ac:dyDescent="0.3">
      <c r="A104" s="14"/>
      <c r="B104" s="15"/>
      <c r="C104" s="15"/>
      <c r="D104" s="15"/>
      <c r="E104" s="15"/>
      <c r="F104" s="20"/>
      <c r="G104" s="7"/>
    </row>
    <row r="105" spans="1:7" ht="14.4" x14ac:dyDescent="0.3">
      <c r="A105" s="14"/>
      <c r="B105" s="15"/>
      <c r="C105" s="15"/>
      <c r="D105" s="15"/>
      <c r="E105" s="15"/>
      <c r="F105" s="20"/>
      <c r="G105" s="7"/>
    </row>
    <row r="106" spans="1:7" ht="14.4" x14ac:dyDescent="0.3">
      <c r="A106" s="14" t="s">
        <v>72</v>
      </c>
      <c r="B106" s="15"/>
      <c r="C106" s="15"/>
      <c r="D106" s="15"/>
      <c r="E106" s="15"/>
      <c r="F106" s="17">
        <v>293141.07</v>
      </c>
      <c r="G106" s="7"/>
    </row>
    <row r="107" spans="1:7" ht="14.4" x14ac:dyDescent="0.3">
      <c r="A107" s="14"/>
      <c r="B107" s="15"/>
      <c r="C107" s="15"/>
      <c r="D107" s="15"/>
      <c r="E107" s="15"/>
      <c r="F107" s="22"/>
      <c r="G107" s="7"/>
    </row>
    <row r="108" spans="1:7" ht="14.4" x14ac:dyDescent="0.3">
      <c r="A108" s="14" t="s">
        <v>73</v>
      </c>
      <c r="B108" s="15"/>
      <c r="C108" s="15"/>
      <c r="D108" s="15"/>
      <c r="E108" s="15"/>
      <c r="F108" s="16">
        <v>340</v>
      </c>
      <c r="G108" s="7"/>
    </row>
    <row r="109" spans="1:7" ht="14.4" x14ac:dyDescent="0.3">
      <c r="A109" s="14" t="s">
        <v>99</v>
      </c>
      <c r="B109" s="15"/>
      <c r="C109" s="15"/>
      <c r="D109" s="15"/>
      <c r="E109" s="15"/>
      <c r="F109" s="15"/>
      <c r="G109" s="7"/>
    </row>
    <row r="110" spans="1:7" ht="14.4" x14ac:dyDescent="0.3">
      <c r="A110" s="14"/>
      <c r="B110" s="15"/>
      <c r="C110" s="15"/>
      <c r="D110" s="15"/>
      <c r="E110" s="15"/>
      <c r="F110" s="15"/>
      <c r="G110" s="7"/>
    </row>
    <row r="111" spans="1:7" ht="14.4" x14ac:dyDescent="0.3">
      <c r="A111" s="14" t="s">
        <v>74</v>
      </c>
      <c r="B111" s="15"/>
      <c r="C111" s="15"/>
      <c r="D111" s="15"/>
      <c r="E111" s="15"/>
      <c r="F111" s="57">
        <f>ROUNDDOWN(F106/F108,2)</f>
        <v>862.17</v>
      </c>
      <c r="G111" s="7"/>
    </row>
    <row r="112" spans="1:7" ht="14.4" x14ac:dyDescent="0.3">
      <c r="A112" s="14"/>
      <c r="B112" s="15"/>
      <c r="C112" s="15"/>
      <c r="D112" s="15"/>
      <c r="E112" s="15"/>
      <c r="F112" s="23"/>
      <c r="G112" s="7"/>
    </row>
    <row r="113" spans="1:7" ht="14.4" x14ac:dyDescent="0.3">
      <c r="A113" s="14" t="s">
        <v>75</v>
      </c>
      <c r="B113" s="15"/>
      <c r="C113" s="15"/>
      <c r="D113" s="15"/>
      <c r="E113" s="15"/>
      <c r="F113" s="58">
        <f>+F111*F108</f>
        <v>293137.8</v>
      </c>
      <c r="G113" s="7"/>
    </row>
    <row r="114" spans="1:7" ht="14.4" x14ac:dyDescent="0.3">
      <c r="A114" s="14"/>
      <c r="B114" s="15"/>
      <c r="C114" s="15"/>
      <c r="D114" s="15"/>
      <c r="E114" s="15"/>
      <c r="F114" s="15"/>
      <c r="G114" s="7"/>
    </row>
    <row r="115" spans="1:7" ht="14.4" x14ac:dyDescent="0.3">
      <c r="A115" s="14" t="s">
        <v>76</v>
      </c>
      <c r="B115" s="15"/>
      <c r="C115" s="15"/>
      <c r="D115" s="15"/>
      <c r="E115" s="15"/>
      <c r="F115" s="19">
        <v>0.46478560000000002</v>
      </c>
      <c r="G115" s="7"/>
    </row>
    <row r="116" spans="1:7" ht="14.4" x14ac:dyDescent="0.3">
      <c r="A116" s="14"/>
      <c r="B116" s="15"/>
      <c r="C116" s="15"/>
      <c r="D116" s="15"/>
      <c r="E116" s="15"/>
      <c r="F116" s="20"/>
      <c r="G116" s="7"/>
    </row>
    <row r="117" spans="1:7" ht="14.4" x14ac:dyDescent="0.3">
      <c r="A117" s="14" t="s">
        <v>2</v>
      </c>
      <c r="B117" s="15"/>
      <c r="C117" s="15"/>
      <c r="D117" s="15"/>
      <c r="E117" s="15"/>
      <c r="F117" s="19">
        <f>+F111/50000</f>
        <v>1.7243399999999999E-2</v>
      </c>
      <c r="G117" s="7"/>
    </row>
    <row r="118" spans="1:7" ht="14.4" x14ac:dyDescent="0.3">
      <c r="A118" s="14"/>
      <c r="B118" s="15"/>
      <c r="C118" s="15"/>
      <c r="D118" s="15"/>
      <c r="E118" s="15"/>
      <c r="F118" s="20"/>
      <c r="G118" s="7"/>
    </row>
    <row r="119" spans="1:7" ht="15" thickBot="1" x14ac:dyDescent="0.35">
      <c r="A119" s="14" t="s">
        <v>77</v>
      </c>
      <c r="B119" s="15"/>
      <c r="C119" s="15"/>
      <c r="D119" s="15"/>
      <c r="E119" s="15"/>
      <c r="F119" s="21">
        <f>+F115-F117</f>
        <v>0.4475422</v>
      </c>
      <c r="G119" s="7"/>
    </row>
    <row r="120" spans="1:7" ht="15" thickTop="1" x14ac:dyDescent="0.3">
      <c r="A120" s="14"/>
      <c r="B120" s="15"/>
      <c r="C120" s="15"/>
      <c r="D120" s="15"/>
      <c r="E120" s="15"/>
      <c r="F120" s="20"/>
      <c r="G120" s="7"/>
    </row>
    <row r="121" spans="1:7" ht="14.4" x14ac:dyDescent="0.3">
      <c r="A121" s="14"/>
      <c r="B121" s="15"/>
      <c r="C121" s="15"/>
      <c r="D121" s="15"/>
      <c r="E121" s="15"/>
      <c r="F121" s="20"/>
      <c r="G121" s="7"/>
    </row>
    <row r="122" spans="1:7" ht="14.4" x14ac:dyDescent="0.3">
      <c r="A122" s="14" t="s">
        <v>78</v>
      </c>
      <c r="B122" s="15"/>
      <c r="C122" s="15"/>
      <c r="D122" s="15"/>
      <c r="E122" s="15"/>
      <c r="F122" s="22">
        <v>1827820.78</v>
      </c>
      <c r="G122" s="7"/>
    </row>
    <row r="123" spans="1:7" ht="14.4" x14ac:dyDescent="0.3">
      <c r="A123" s="14"/>
      <c r="B123" s="15"/>
      <c r="C123" s="15"/>
      <c r="D123" s="15"/>
      <c r="E123" s="15"/>
      <c r="F123" s="22"/>
      <c r="G123" s="7"/>
    </row>
    <row r="124" spans="1:7" ht="14.4" x14ac:dyDescent="0.3">
      <c r="A124" s="14" t="s">
        <v>79</v>
      </c>
      <c r="B124" s="15"/>
      <c r="C124" s="15"/>
      <c r="D124" s="15"/>
      <c r="E124" s="15"/>
      <c r="F124" s="16">
        <v>2120</v>
      </c>
      <c r="G124" s="7"/>
    </row>
    <row r="125" spans="1:7" ht="14.4" x14ac:dyDescent="0.3">
      <c r="A125" s="14" t="s">
        <v>100</v>
      </c>
      <c r="B125" s="15"/>
      <c r="C125" s="15"/>
      <c r="D125" s="15"/>
      <c r="E125" s="15"/>
      <c r="F125" s="15"/>
      <c r="G125" s="7"/>
    </row>
    <row r="126" spans="1:7" ht="14.4" x14ac:dyDescent="0.3">
      <c r="A126" s="14"/>
      <c r="B126" s="15"/>
      <c r="C126" s="15"/>
      <c r="D126" s="15"/>
      <c r="E126" s="15"/>
      <c r="F126" s="15"/>
      <c r="G126" s="7"/>
    </row>
    <row r="127" spans="1:7" ht="14.4" x14ac:dyDescent="0.3">
      <c r="A127" s="14" t="s">
        <v>80</v>
      </c>
      <c r="B127" s="15"/>
      <c r="C127" s="15"/>
      <c r="D127" s="15"/>
      <c r="E127" s="15"/>
      <c r="F127" s="109">
        <f>ROUNDDOWN(F122/F124,2)</f>
        <v>862.17</v>
      </c>
      <c r="G127" s="7"/>
    </row>
    <row r="128" spans="1:7" ht="14.4" x14ac:dyDescent="0.3">
      <c r="A128" s="14"/>
      <c r="B128" s="15"/>
      <c r="C128" s="15"/>
      <c r="D128" s="15"/>
      <c r="E128" s="15"/>
      <c r="F128" s="23"/>
      <c r="G128" s="7"/>
    </row>
    <row r="129" spans="1:7" ht="14.4" x14ac:dyDescent="0.3">
      <c r="A129" s="14" t="s">
        <v>81</v>
      </c>
      <c r="B129" s="15"/>
      <c r="C129" s="15"/>
      <c r="D129" s="15"/>
      <c r="E129" s="15"/>
      <c r="F129" s="110">
        <f>+F127*F124</f>
        <v>1827800.4</v>
      </c>
      <c r="G129" s="7"/>
    </row>
    <row r="130" spans="1:7" ht="14.4" x14ac:dyDescent="0.3">
      <c r="A130" s="14"/>
      <c r="B130" s="15"/>
      <c r="C130" s="15"/>
      <c r="D130" s="15"/>
      <c r="E130" s="15"/>
      <c r="F130" s="15"/>
      <c r="G130" s="7"/>
    </row>
    <row r="131" spans="1:7" ht="14.4" x14ac:dyDescent="0.3">
      <c r="A131" s="14" t="s">
        <v>82</v>
      </c>
      <c r="B131" s="15"/>
      <c r="C131" s="15"/>
      <c r="D131" s="15"/>
      <c r="E131" s="15"/>
      <c r="F131" s="19">
        <v>0.46478560000000002</v>
      </c>
      <c r="G131" s="7"/>
    </row>
    <row r="132" spans="1:7" ht="14.4" x14ac:dyDescent="0.3">
      <c r="A132" s="14"/>
      <c r="B132" s="15"/>
      <c r="C132" s="15"/>
      <c r="D132" s="15"/>
      <c r="E132" s="15"/>
      <c r="F132" s="20"/>
      <c r="G132" s="7"/>
    </row>
    <row r="133" spans="1:7" ht="14.4" x14ac:dyDescent="0.3">
      <c r="A133" s="14" t="s">
        <v>2</v>
      </c>
      <c r="B133" s="15"/>
      <c r="C133" s="15"/>
      <c r="D133" s="15"/>
      <c r="E133" s="15"/>
      <c r="F133" s="19">
        <f>+F127/50000</f>
        <v>1.7243399999999999E-2</v>
      </c>
      <c r="G133" s="7"/>
    </row>
    <row r="134" spans="1:7" ht="14.4" x14ac:dyDescent="0.3">
      <c r="A134" s="14"/>
      <c r="B134" s="15"/>
      <c r="C134" s="15"/>
      <c r="D134" s="15"/>
      <c r="E134" s="15"/>
      <c r="F134" s="20"/>
      <c r="G134" s="7"/>
    </row>
    <row r="135" spans="1:7" ht="15" thickBot="1" x14ac:dyDescent="0.35">
      <c r="A135" s="14" t="s">
        <v>83</v>
      </c>
      <c r="B135" s="15"/>
      <c r="C135" s="15"/>
      <c r="D135" s="15"/>
      <c r="E135" s="15"/>
      <c r="F135" s="21">
        <f>+F131-F133</f>
        <v>0.4475422</v>
      </c>
      <c r="G135" s="7"/>
    </row>
    <row r="136" spans="1:7" ht="14.4" thickTop="1" x14ac:dyDescent="0.3">
      <c r="A136" s="13"/>
      <c r="B136" s="5"/>
      <c r="C136" s="5"/>
      <c r="D136" s="5"/>
      <c r="E136" s="5"/>
      <c r="F136" s="5"/>
      <c r="G136" s="7"/>
    </row>
    <row r="137" spans="1:7" ht="14.4" x14ac:dyDescent="0.3">
      <c r="A137" s="51"/>
      <c r="B137" s="52"/>
      <c r="C137" s="52"/>
      <c r="D137" s="52"/>
      <c r="E137" s="52"/>
      <c r="F137" s="53"/>
      <c r="G137" s="7"/>
    </row>
    <row r="138" spans="1:7" ht="15.6" x14ac:dyDescent="0.3">
      <c r="A138" s="9" t="s">
        <v>15</v>
      </c>
      <c r="B138" s="10"/>
      <c r="C138" s="31"/>
      <c r="D138" s="31"/>
      <c r="E138" s="31">
        <v>45245</v>
      </c>
      <c r="F138" s="31">
        <v>45336</v>
      </c>
      <c r="G138" s="12"/>
    </row>
    <row r="139" spans="1:7" ht="15.6" x14ac:dyDescent="0.3">
      <c r="A139" s="32"/>
      <c r="B139" s="5"/>
      <c r="C139" s="33"/>
      <c r="D139" s="33"/>
      <c r="E139" s="33"/>
      <c r="F139" s="33"/>
      <c r="G139" s="7"/>
    </row>
    <row r="140" spans="1:7" ht="15.6" x14ac:dyDescent="0.3">
      <c r="A140" s="34"/>
      <c r="B140" s="30"/>
      <c r="C140" s="35"/>
      <c r="D140" s="35"/>
      <c r="E140" s="36" t="s">
        <v>19</v>
      </c>
      <c r="F140" s="36" t="s">
        <v>16</v>
      </c>
      <c r="G140" s="7"/>
    </row>
    <row r="141" spans="1:7" ht="15.6" x14ac:dyDescent="0.3">
      <c r="A141" s="29" t="s">
        <v>17</v>
      </c>
      <c r="B141" s="30"/>
      <c r="C141" s="35"/>
      <c r="D141" s="35"/>
      <c r="E141" s="111">
        <v>5.58005</v>
      </c>
      <c r="F141" s="59">
        <v>150.22999999999999</v>
      </c>
      <c r="G141" s="7"/>
    </row>
    <row r="142" spans="1:7" x14ac:dyDescent="0.3">
      <c r="A142" s="29" t="s">
        <v>23</v>
      </c>
      <c r="B142" s="30"/>
      <c r="C142" s="30"/>
      <c r="D142" s="30"/>
      <c r="E142" s="37">
        <v>5.58005</v>
      </c>
      <c r="F142" s="59">
        <v>138.21</v>
      </c>
      <c r="G142" s="7"/>
    </row>
    <row r="143" spans="1:7" x14ac:dyDescent="0.3">
      <c r="A143" s="29" t="s">
        <v>24</v>
      </c>
      <c r="B143" s="30"/>
      <c r="C143" s="30"/>
      <c r="D143" s="30"/>
      <c r="E143" s="37">
        <v>4.242</v>
      </c>
      <c r="F143" s="38">
        <v>106.53</v>
      </c>
      <c r="G143" s="7"/>
    </row>
    <row r="144" spans="1:7" x14ac:dyDescent="0.3">
      <c r="A144" s="29" t="s">
        <v>25</v>
      </c>
      <c r="B144" s="30"/>
      <c r="C144" s="30"/>
      <c r="D144" s="30"/>
      <c r="E144" s="37">
        <v>5.8613299999999997</v>
      </c>
      <c r="F144" s="54">
        <v>294.38</v>
      </c>
      <c r="G144" s="7"/>
    </row>
    <row r="145" spans="1:7" x14ac:dyDescent="0.3">
      <c r="A145" s="29" t="s">
        <v>26</v>
      </c>
      <c r="B145" s="30"/>
      <c r="C145" s="30"/>
      <c r="D145" s="30"/>
      <c r="E145" s="37">
        <v>5.8200500000000002</v>
      </c>
      <c r="F145" s="55">
        <v>340.91</v>
      </c>
      <c r="G145" s="7"/>
    </row>
    <row r="146" spans="1:7" x14ac:dyDescent="0.3">
      <c r="A146" s="29" t="s">
        <v>27</v>
      </c>
      <c r="B146" s="30"/>
      <c r="C146" s="30"/>
      <c r="D146" s="30"/>
      <c r="E146" s="37">
        <v>4.4820000000000002</v>
      </c>
      <c r="F146" s="38">
        <v>266.18</v>
      </c>
      <c r="G146" s="7"/>
    </row>
    <row r="147" spans="1:7" x14ac:dyDescent="0.3">
      <c r="A147" s="29" t="s">
        <v>70</v>
      </c>
      <c r="B147" s="30"/>
      <c r="C147" s="30"/>
      <c r="D147" s="30"/>
      <c r="E147" s="37">
        <v>6.2600499999999997</v>
      </c>
      <c r="F147" s="55">
        <v>366.69</v>
      </c>
      <c r="G147" s="7"/>
    </row>
    <row r="148" spans="1:7" x14ac:dyDescent="0.3">
      <c r="A148" s="29" t="s">
        <v>71</v>
      </c>
      <c r="B148" s="30"/>
      <c r="C148" s="30"/>
      <c r="D148" s="30"/>
      <c r="E148" s="37">
        <v>4.9219999999999997</v>
      </c>
      <c r="F148" s="38">
        <v>292.31</v>
      </c>
      <c r="G148" s="7"/>
    </row>
    <row r="149" spans="1:7" x14ac:dyDescent="0.3">
      <c r="A149" s="13"/>
      <c r="B149" s="5"/>
      <c r="C149" s="5"/>
      <c r="D149" s="5"/>
      <c r="E149" s="39"/>
      <c r="F149" s="60"/>
      <c r="G149" s="7"/>
    </row>
    <row r="150" spans="1:7" x14ac:dyDescent="0.3">
      <c r="A150" s="13"/>
      <c r="B150" s="5"/>
      <c r="C150" s="5"/>
      <c r="D150" s="5"/>
      <c r="E150" s="39"/>
      <c r="F150" s="56"/>
      <c r="G150" s="7"/>
    </row>
    <row r="151" spans="1:7" x14ac:dyDescent="0.3">
      <c r="A151" s="13"/>
      <c r="B151" s="5"/>
      <c r="C151" s="5"/>
      <c r="D151" s="5"/>
      <c r="E151" s="39"/>
      <c r="F151" s="40"/>
      <c r="G151" s="7"/>
    </row>
    <row r="152" spans="1:7" ht="14.4" thickBot="1" x14ac:dyDescent="0.35">
      <c r="A152" s="41"/>
      <c r="B152" s="42"/>
      <c r="C152" s="42"/>
      <c r="D152" s="42"/>
      <c r="E152" s="42"/>
      <c r="F152" s="42"/>
      <c r="G152" s="28"/>
    </row>
    <row r="153" spans="1:7" ht="14.4" thickTop="1" x14ac:dyDescent="0.3"/>
  </sheetData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4" orientation="portrait" r:id="rId1"/>
  <headerFooter alignWithMargins="0"/>
  <rowBreaks count="1" manualBreakCount="1">
    <brk id="8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A6B51-3AE9-40A3-B27E-A541F3E6BD4B}">
  <sheetPr>
    <tabColor rgb="FF89CB31"/>
  </sheetPr>
  <dimension ref="A1:G132"/>
  <sheetViews>
    <sheetView zoomScale="80" zoomScaleNormal="80" workbookViewId="0"/>
  </sheetViews>
  <sheetFormatPr defaultColWidth="9.33203125" defaultRowHeight="13.8" x14ac:dyDescent="0.3"/>
  <cols>
    <col min="1" max="4" width="9.33203125" style="106"/>
    <col min="5" max="5" width="12.5546875" style="106" customWidth="1"/>
    <col min="6" max="6" width="22.44140625" style="106" bestFit="1" customWidth="1"/>
    <col min="7" max="16384" width="9.33203125" style="106"/>
  </cols>
  <sheetData>
    <row r="1" spans="1:7" ht="14.4" thickTop="1" x14ac:dyDescent="0.3">
      <c r="A1" s="67"/>
      <c r="B1" s="68"/>
      <c r="C1" s="68"/>
      <c r="D1" s="68"/>
      <c r="E1" s="68"/>
      <c r="F1" s="68"/>
      <c r="G1" s="69"/>
    </row>
    <row r="2" spans="1:7" ht="15.6" x14ac:dyDescent="0.3">
      <c r="A2" s="70"/>
      <c r="B2" s="71"/>
      <c r="C2" s="72" t="s">
        <v>122</v>
      </c>
      <c r="D2" s="73"/>
      <c r="E2" s="73"/>
      <c r="F2" s="73"/>
      <c r="G2" s="74"/>
    </row>
    <row r="3" spans="1:7" ht="15.6" x14ac:dyDescent="0.3">
      <c r="A3" s="70"/>
      <c r="B3" s="71"/>
      <c r="C3" s="71"/>
      <c r="D3" s="73"/>
      <c r="E3" s="73"/>
      <c r="F3" s="73"/>
      <c r="G3" s="74"/>
    </row>
    <row r="4" spans="1:7" ht="15.6" x14ac:dyDescent="0.3">
      <c r="A4" s="62" t="s">
        <v>1</v>
      </c>
      <c r="B4" s="63"/>
      <c r="C4" s="63"/>
      <c r="D4" s="63"/>
      <c r="E4" s="63"/>
      <c r="F4" s="64">
        <v>45323</v>
      </c>
      <c r="G4" s="65"/>
    </row>
    <row r="5" spans="1:7" ht="15.6" x14ac:dyDescent="0.3">
      <c r="A5" s="62" t="s">
        <v>0</v>
      </c>
      <c r="B5" s="63"/>
      <c r="C5" s="63"/>
      <c r="D5" s="63"/>
      <c r="E5" s="63"/>
      <c r="F5" s="64">
        <v>45337</v>
      </c>
      <c r="G5" s="65"/>
    </row>
    <row r="6" spans="1:7" x14ac:dyDescent="0.3">
      <c r="A6" s="75"/>
      <c r="B6" s="73"/>
      <c r="C6" s="73"/>
      <c r="D6" s="73"/>
      <c r="E6" s="73"/>
      <c r="F6" s="73"/>
      <c r="G6" s="74"/>
    </row>
    <row r="7" spans="1:7" ht="14.4" x14ac:dyDescent="0.3">
      <c r="A7" s="76" t="s">
        <v>14</v>
      </c>
      <c r="B7" s="77"/>
      <c r="C7" s="77"/>
      <c r="D7" s="77"/>
      <c r="E7" s="77"/>
      <c r="F7" s="107">
        <v>4303611.21</v>
      </c>
      <c r="G7" s="74"/>
    </row>
    <row r="8" spans="1:7" ht="14.4" x14ac:dyDescent="0.3">
      <c r="A8" s="76"/>
      <c r="B8" s="77"/>
      <c r="C8" s="77"/>
      <c r="D8" s="77"/>
      <c r="E8" s="77"/>
      <c r="F8" s="77"/>
      <c r="G8" s="74"/>
    </row>
    <row r="9" spans="1:7" ht="14.4" x14ac:dyDescent="0.3">
      <c r="A9" s="76" t="s">
        <v>8</v>
      </c>
      <c r="B9" s="77"/>
      <c r="C9" s="77"/>
      <c r="D9" s="77"/>
      <c r="E9" s="77"/>
      <c r="F9" s="112">
        <v>383489</v>
      </c>
      <c r="G9" s="74"/>
    </row>
    <row r="10" spans="1:7" ht="14.4" x14ac:dyDescent="0.3">
      <c r="A10" s="76" t="s">
        <v>123</v>
      </c>
      <c r="B10" s="77"/>
      <c r="C10" s="77"/>
      <c r="D10" s="77"/>
      <c r="E10" s="77"/>
      <c r="F10" s="77"/>
      <c r="G10" s="74"/>
    </row>
    <row r="11" spans="1:7" ht="14.4" x14ac:dyDescent="0.3">
      <c r="A11" s="76"/>
      <c r="B11" s="77"/>
      <c r="C11" s="77"/>
      <c r="D11" s="77"/>
      <c r="E11" s="77"/>
      <c r="F11" s="77"/>
      <c r="G11" s="74"/>
    </row>
    <row r="12" spans="1:7" ht="14.4" x14ac:dyDescent="0.3">
      <c r="A12" s="76" t="s">
        <v>12</v>
      </c>
      <c r="B12" s="77"/>
      <c r="C12" s="77"/>
      <c r="D12" s="77"/>
      <c r="E12" s="77"/>
      <c r="F12" s="107">
        <f>ROUNDDOWN(F7/F9,2)</f>
        <v>11.22</v>
      </c>
      <c r="G12" s="74"/>
    </row>
    <row r="13" spans="1:7" ht="14.4" x14ac:dyDescent="0.3">
      <c r="A13" s="76"/>
      <c r="B13" s="77"/>
      <c r="C13" s="77"/>
      <c r="D13" s="77"/>
      <c r="E13" s="77"/>
      <c r="F13" s="78"/>
      <c r="G13" s="74"/>
    </row>
    <row r="14" spans="1:7" ht="14.4" x14ac:dyDescent="0.3">
      <c r="A14" s="76" t="s">
        <v>9</v>
      </c>
      <c r="B14" s="77"/>
      <c r="C14" s="77"/>
      <c r="D14" s="77"/>
      <c r="E14" s="77"/>
      <c r="F14" s="108">
        <f>+F9*F12</f>
        <v>4302746.58</v>
      </c>
      <c r="G14" s="74"/>
    </row>
    <row r="15" spans="1:7" ht="14.4" x14ac:dyDescent="0.3">
      <c r="A15" s="76"/>
      <c r="B15" s="77"/>
      <c r="C15" s="77"/>
      <c r="D15" s="77"/>
      <c r="E15" s="77"/>
      <c r="F15" s="77"/>
      <c r="G15" s="74"/>
    </row>
    <row r="16" spans="1:7" ht="14.4" x14ac:dyDescent="0.3">
      <c r="A16" s="76" t="s">
        <v>10</v>
      </c>
      <c r="B16" s="77"/>
      <c r="C16" s="77"/>
      <c r="D16" s="77"/>
      <c r="E16" s="77"/>
      <c r="F16" s="79">
        <v>5.8599999999999999E-2</v>
      </c>
      <c r="G16" s="74"/>
    </row>
    <row r="17" spans="1:7" ht="14.4" x14ac:dyDescent="0.3">
      <c r="A17" s="76"/>
      <c r="B17" s="77"/>
      <c r="C17" s="77"/>
      <c r="D17" s="77"/>
      <c r="E17" s="77"/>
      <c r="F17" s="79"/>
      <c r="G17" s="74"/>
    </row>
    <row r="18" spans="1:7" ht="14.4" x14ac:dyDescent="0.3">
      <c r="A18" s="76" t="s">
        <v>2</v>
      </c>
      <c r="B18" s="77"/>
      <c r="C18" s="77"/>
      <c r="D18" s="77"/>
      <c r="E18" s="77"/>
      <c r="F18" s="79">
        <f>+F12/1000</f>
        <v>1.1220000000000001E-2</v>
      </c>
      <c r="G18" s="74"/>
    </row>
    <row r="19" spans="1:7" ht="14.4" x14ac:dyDescent="0.3">
      <c r="A19" s="76"/>
      <c r="B19" s="77"/>
      <c r="C19" s="77"/>
      <c r="D19" s="77"/>
      <c r="E19" s="77"/>
      <c r="F19" s="79"/>
      <c r="G19" s="74"/>
    </row>
    <row r="20" spans="1:7" ht="15" thickBot="1" x14ac:dyDescent="0.35">
      <c r="A20" s="76" t="s">
        <v>11</v>
      </c>
      <c r="B20" s="77"/>
      <c r="C20" s="77"/>
      <c r="D20" s="77"/>
      <c r="E20" s="77"/>
      <c r="F20" s="80">
        <f>+F16-F18</f>
        <v>4.7379999999999999E-2</v>
      </c>
      <c r="G20" s="74"/>
    </row>
    <row r="21" spans="1:7" ht="15" thickTop="1" x14ac:dyDescent="0.3">
      <c r="A21" s="76"/>
      <c r="B21" s="77"/>
      <c r="C21" s="77"/>
      <c r="D21" s="77"/>
      <c r="E21" s="77"/>
      <c r="F21" s="79"/>
      <c r="G21" s="74"/>
    </row>
    <row r="22" spans="1:7" ht="14.4" x14ac:dyDescent="0.3">
      <c r="A22" s="76"/>
      <c r="B22" s="77"/>
      <c r="C22" s="77"/>
      <c r="D22" s="77"/>
      <c r="E22" s="77"/>
      <c r="F22" s="79"/>
      <c r="G22" s="74"/>
    </row>
    <row r="23" spans="1:7" ht="14.4" x14ac:dyDescent="0.3">
      <c r="A23" s="76" t="s">
        <v>52</v>
      </c>
      <c r="B23" s="77"/>
      <c r="C23" s="77"/>
      <c r="D23" s="77"/>
      <c r="E23" s="77"/>
      <c r="F23" s="107">
        <v>0</v>
      </c>
      <c r="G23" s="74"/>
    </row>
    <row r="24" spans="1:7" ht="14.4" x14ac:dyDescent="0.3">
      <c r="A24" s="76"/>
      <c r="B24" s="77"/>
      <c r="C24" s="77"/>
      <c r="D24" s="77"/>
      <c r="E24" s="77"/>
      <c r="F24" s="77"/>
      <c r="G24" s="74"/>
    </row>
    <row r="25" spans="1:7" ht="14.4" x14ac:dyDescent="0.3">
      <c r="A25" s="76" t="s">
        <v>53</v>
      </c>
      <c r="B25" s="77"/>
      <c r="C25" s="77"/>
      <c r="D25" s="77"/>
      <c r="E25" s="77"/>
      <c r="F25" s="112">
        <v>151540</v>
      </c>
      <c r="G25" s="74"/>
    </row>
    <row r="26" spans="1:7" ht="14.4" x14ac:dyDescent="0.3">
      <c r="A26" s="76" t="s">
        <v>124</v>
      </c>
      <c r="B26" s="77"/>
      <c r="C26" s="77"/>
      <c r="D26" s="77"/>
      <c r="E26" s="77"/>
      <c r="F26" s="77"/>
      <c r="G26" s="74"/>
    </row>
    <row r="27" spans="1:7" ht="14.4" x14ac:dyDescent="0.3">
      <c r="A27" s="76"/>
      <c r="B27" s="77"/>
      <c r="C27" s="77"/>
      <c r="D27" s="77"/>
      <c r="E27" s="77"/>
      <c r="F27" s="77"/>
      <c r="G27" s="74"/>
    </row>
    <row r="28" spans="1:7" ht="14.4" x14ac:dyDescent="0.3">
      <c r="A28" s="76" t="s">
        <v>54</v>
      </c>
      <c r="B28" s="77"/>
      <c r="C28" s="77"/>
      <c r="D28" s="77"/>
      <c r="E28" s="77"/>
      <c r="F28" s="107">
        <f>ROUNDDOWN(F23/F25,2)</f>
        <v>0</v>
      </c>
      <c r="G28" s="74"/>
    </row>
    <row r="29" spans="1:7" ht="14.4" x14ac:dyDescent="0.3">
      <c r="A29" s="76"/>
      <c r="B29" s="77"/>
      <c r="C29" s="77"/>
      <c r="D29" s="77"/>
      <c r="E29" s="77"/>
      <c r="F29" s="78"/>
      <c r="G29" s="74"/>
    </row>
    <row r="30" spans="1:7" ht="14.4" x14ac:dyDescent="0.3">
      <c r="A30" s="76" t="s">
        <v>55</v>
      </c>
      <c r="B30" s="77"/>
      <c r="C30" s="77"/>
      <c r="D30" s="77"/>
      <c r="E30" s="77"/>
      <c r="F30" s="108">
        <f>+F25*F28</f>
        <v>0</v>
      </c>
      <c r="G30" s="74"/>
    </row>
    <row r="31" spans="1:7" ht="14.4" x14ac:dyDescent="0.3">
      <c r="A31" s="76"/>
      <c r="B31" s="77"/>
      <c r="C31" s="77"/>
      <c r="D31" s="77"/>
      <c r="E31" s="77"/>
      <c r="F31" s="77"/>
      <c r="G31" s="74"/>
    </row>
    <row r="32" spans="1:7" ht="14.4" x14ac:dyDescent="0.3">
      <c r="A32" s="76" t="s">
        <v>56</v>
      </c>
      <c r="B32" s="77"/>
      <c r="C32" s="77"/>
      <c r="D32" s="77"/>
      <c r="E32" s="77"/>
      <c r="F32" s="79">
        <v>1</v>
      </c>
      <c r="G32" s="74"/>
    </row>
    <row r="33" spans="1:7" ht="14.4" x14ac:dyDescent="0.3">
      <c r="A33" s="76"/>
      <c r="B33" s="77"/>
      <c r="C33" s="77"/>
      <c r="D33" s="77"/>
      <c r="E33" s="77"/>
      <c r="F33" s="79"/>
      <c r="G33" s="74"/>
    </row>
    <row r="34" spans="1:7" ht="14.4" x14ac:dyDescent="0.3">
      <c r="A34" s="76" t="s">
        <v>2</v>
      </c>
      <c r="B34" s="77"/>
      <c r="C34" s="77"/>
      <c r="D34" s="77"/>
      <c r="E34" s="77"/>
      <c r="F34" s="79">
        <f>+F28/100000</f>
        <v>0</v>
      </c>
      <c r="G34" s="74"/>
    </row>
    <row r="35" spans="1:7" ht="14.4" x14ac:dyDescent="0.3">
      <c r="A35" s="76"/>
      <c r="B35" s="77"/>
      <c r="C35" s="77"/>
      <c r="D35" s="77"/>
      <c r="E35" s="77"/>
      <c r="F35" s="79"/>
      <c r="G35" s="74"/>
    </row>
    <row r="36" spans="1:7" ht="15" thickBot="1" x14ac:dyDescent="0.35">
      <c r="A36" s="76" t="s">
        <v>57</v>
      </c>
      <c r="B36" s="77"/>
      <c r="C36" s="77"/>
      <c r="D36" s="77"/>
      <c r="E36" s="77"/>
      <c r="F36" s="80">
        <f>+F32-F34</f>
        <v>1</v>
      </c>
      <c r="G36" s="74"/>
    </row>
    <row r="37" spans="1:7" ht="15" thickTop="1" x14ac:dyDescent="0.3">
      <c r="A37" s="76"/>
      <c r="B37" s="77"/>
      <c r="C37" s="77"/>
      <c r="D37" s="77"/>
      <c r="E37" s="77"/>
      <c r="F37" s="79"/>
      <c r="G37" s="74"/>
    </row>
    <row r="38" spans="1:7" ht="14.4" x14ac:dyDescent="0.3">
      <c r="A38" s="76"/>
      <c r="B38" s="77"/>
      <c r="C38" s="77"/>
      <c r="D38" s="77"/>
      <c r="E38" s="77"/>
      <c r="F38" s="79"/>
      <c r="G38" s="74"/>
    </row>
    <row r="39" spans="1:7" ht="14.4" x14ac:dyDescent="0.3">
      <c r="A39" s="76" t="s">
        <v>28</v>
      </c>
      <c r="B39" s="77"/>
      <c r="C39" s="77"/>
      <c r="D39" s="77"/>
      <c r="E39" s="77"/>
      <c r="F39" s="78">
        <v>0</v>
      </c>
      <c r="G39" s="74"/>
    </row>
    <row r="40" spans="1:7" ht="14.4" x14ac:dyDescent="0.3">
      <c r="A40" s="76"/>
      <c r="B40" s="77"/>
      <c r="C40" s="77"/>
      <c r="D40" s="77"/>
      <c r="E40" s="77"/>
      <c r="F40" s="77"/>
      <c r="G40" s="74"/>
    </row>
    <row r="41" spans="1:7" ht="14.4" x14ac:dyDescent="0.3">
      <c r="A41" s="76" t="s">
        <v>29</v>
      </c>
      <c r="B41" s="77"/>
      <c r="C41" s="77"/>
      <c r="D41" s="77"/>
      <c r="E41" s="77"/>
      <c r="F41" s="112">
        <v>24741</v>
      </c>
      <c r="G41" s="74"/>
    </row>
    <row r="42" spans="1:7" ht="14.4" x14ac:dyDescent="0.3">
      <c r="A42" s="76" t="s">
        <v>125</v>
      </c>
      <c r="B42" s="77"/>
      <c r="C42" s="77"/>
      <c r="D42" s="77"/>
      <c r="E42" s="77"/>
      <c r="F42" s="77"/>
      <c r="G42" s="74"/>
    </row>
    <row r="43" spans="1:7" ht="14.4" x14ac:dyDescent="0.3">
      <c r="A43" s="76"/>
      <c r="B43" s="77"/>
      <c r="C43" s="77"/>
      <c r="D43" s="77"/>
      <c r="E43" s="77"/>
      <c r="F43" s="77"/>
      <c r="G43" s="74"/>
    </row>
    <row r="44" spans="1:7" ht="14.4" x14ac:dyDescent="0.3">
      <c r="A44" s="76" t="s">
        <v>30</v>
      </c>
      <c r="B44" s="77"/>
      <c r="C44" s="77"/>
      <c r="D44" s="77"/>
      <c r="E44" s="77"/>
      <c r="F44" s="78">
        <f>ROUNDDOWN(F39/F41,2)</f>
        <v>0</v>
      </c>
      <c r="G44" s="74"/>
    </row>
    <row r="45" spans="1:7" ht="14.4" x14ac:dyDescent="0.3">
      <c r="A45" s="76"/>
      <c r="B45" s="77"/>
      <c r="C45" s="77"/>
      <c r="D45" s="77"/>
      <c r="E45" s="77"/>
      <c r="F45" s="78"/>
      <c r="G45" s="74"/>
    </row>
    <row r="46" spans="1:7" ht="14.4" x14ac:dyDescent="0.3">
      <c r="A46" s="76" t="s">
        <v>31</v>
      </c>
      <c r="B46" s="77"/>
      <c r="C46" s="77"/>
      <c r="D46" s="77"/>
      <c r="E46" s="77"/>
      <c r="F46" s="81">
        <f>+F41*F44</f>
        <v>0</v>
      </c>
      <c r="G46" s="74"/>
    </row>
    <row r="47" spans="1:7" ht="14.4" x14ac:dyDescent="0.3">
      <c r="A47" s="76"/>
      <c r="B47" s="77"/>
      <c r="C47" s="77"/>
      <c r="D47" s="77"/>
      <c r="E47" s="77"/>
      <c r="F47" s="77"/>
      <c r="G47" s="74"/>
    </row>
    <row r="48" spans="1:7" ht="14.4" x14ac:dyDescent="0.3">
      <c r="A48" s="76" t="s">
        <v>32</v>
      </c>
      <c r="B48" s="77"/>
      <c r="C48" s="77"/>
      <c r="D48" s="77"/>
      <c r="E48" s="77"/>
      <c r="F48" s="79">
        <v>1</v>
      </c>
      <c r="G48" s="74"/>
    </row>
    <row r="49" spans="1:7" ht="14.4" x14ac:dyDescent="0.3">
      <c r="A49" s="76"/>
      <c r="B49" s="77"/>
      <c r="C49" s="77"/>
      <c r="D49" s="77"/>
      <c r="E49" s="77"/>
      <c r="F49" s="79"/>
      <c r="G49" s="74"/>
    </row>
    <row r="50" spans="1:7" ht="14.4" x14ac:dyDescent="0.3">
      <c r="A50" s="76" t="s">
        <v>2</v>
      </c>
      <c r="B50" s="77"/>
      <c r="C50" s="77"/>
      <c r="D50" s="77"/>
      <c r="E50" s="77"/>
      <c r="F50" s="79">
        <f>+F44/100000</f>
        <v>0</v>
      </c>
      <c r="G50" s="74"/>
    </row>
    <row r="51" spans="1:7" ht="14.4" x14ac:dyDescent="0.3">
      <c r="A51" s="76"/>
      <c r="B51" s="77"/>
      <c r="C51" s="77"/>
      <c r="D51" s="77"/>
      <c r="E51" s="77"/>
      <c r="F51" s="79"/>
      <c r="G51" s="74"/>
    </row>
    <row r="52" spans="1:7" ht="15" thickBot="1" x14ac:dyDescent="0.35">
      <c r="A52" s="76" t="s">
        <v>33</v>
      </c>
      <c r="B52" s="77"/>
      <c r="C52" s="77"/>
      <c r="D52" s="77"/>
      <c r="E52" s="77"/>
      <c r="F52" s="80">
        <f>+F48-F50</f>
        <v>1</v>
      </c>
      <c r="G52" s="74"/>
    </row>
    <row r="53" spans="1:7" ht="15" thickTop="1" x14ac:dyDescent="0.3">
      <c r="A53" s="76"/>
      <c r="B53" s="77"/>
      <c r="C53" s="77"/>
      <c r="D53" s="77"/>
      <c r="E53" s="77"/>
      <c r="F53" s="79"/>
      <c r="G53" s="74"/>
    </row>
    <row r="54" spans="1:7" ht="14.4" x14ac:dyDescent="0.3">
      <c r="A54" s="76"/>
      <c r="B54" s="77"/>
      <c r="C54" s="77"/>
      <c r="D54" s="77"/>
      <c r="E54" s="77"/>
      <c r="F54" s="79"/>
      <c r="G54" s="74"/>
    </row>
    <row r="55" spans="1:7" ht="14.4" x14ac:dyDescent="0.3">
      <c r="A55" s="76" t="s">
        <v>34</v>
      </c>
      <c r="B55" s="77"/>
      <c r="C55" s="77"/>
      <c r="D55" s="77"/>
      <c r="E55" s="77"/>
      <c r="F55" s="78">
        <v>0</v>
      </c>
      <c r="G55" s="74"/>
    </row>
    <row r="56" spans="1:7" ht="14.4" x14ac:dyDescent="0.3">
      <c r="A56" s="76"/>
      <c r="B56" s="77"/>
      <c r="C56" s="77"/>
      <c r="D56" s="77"/>
      <c r="E56" s="77"/>
      <c r="F56" s="77"/>
      <c r="G56" s="74"/>
    </row>
    <row r="57" spans="1:7" ht="14.4" x14ac:dyDescent="0.3">
      <c r="A57" s="76" t="s">
        <v>35</v>
      </c>
      <c r="B57" s="77"/>
      <c r="C57" s="77"/>
      <c r="D57" s="77"/>
      <c r="E57" s="77"/>
      <c r="F57" s="112">
        <v>18555</v>
      </c>
      <c r="G57" s="74"/>
    </row>
    <row r="58" spans="1:7" ht="14.4" x14ac:dyDescent="0.3">
      <c r="A58" s="76" t="s">
        <v>126</v>
      </c>
      <c r="B58" s="77"/>
      <c r="C58" s="77"/>
      <c r="D58" s="77"/>
      <c r="E58" s="77"/>
      <c r="F58" s="77"/>
      <c r="G58" s="74"/>
    </row>
    <row r="59" spans="1:7" ht="14.4" x14ac:dyDescent="0.3">
      <c r="A59" s="76"/>
      <c r="B59" s="77"/>
      <c r="C59" s="77"/>
      <c r="D59" s="77"/>
      <c r="E59" s="77"/>
      <c r="F59" s="77"/>
      <c r="G59" s="74"/>
    </row>
    <row r="60" spans="1:7" ht="14.4" x14ac:dyDescent="0.3">
      <c r="A60" s="76" t="s">
        <v>36</v>
      </c>
      <c r="B60" s="77"/>
      <c r="C60" s="77"/>
      <c r="D60" s="77"/>
      <c r="E60" s="77"/>
      <c r="F60" s="78">
        <f>ROUNDDOWN(F55/F57,2)</f>
        <v>0</v>
      </c>
      <c r="G60" s="74"/>
    </row>
    <row r="61" spans="1:7" ht="14.4" x14ac:dyDescent="0.3">
      <c r="A61" s="76"/>
      <c r="B61" s="77"/>
      <c r="C61" s="77"/>
      <c r="D61" s="77"/>
      <c r="E61" s="77"/>
      <c r="F61" s="82"/>
      <c r="G61" s="74"/>
    </row>
    <row r="62" spans="1:7" ht="14.4" x14ac:dyDescent="0.3">
      <c r="A62" s="76" t="s">
        <v>37</v>
      </c>
      <c r="B62" s="77"/>
      <c r="C62" s="77"/>
      <c r="D62" s="77"/>
      <c r="E62" s="77"/>
      <c r="F62" s="81">
        <f>+F57*F60</f>
        <v>0</v>
      </c>
      <c r="G62" s="74"/>
    </row>
    <row r="63" spans="1:7" ht="14.4" x14ac:dyDescent="0.3">
      <c r="A63" s="76"/>
      <c r="B63" s="77"/>
      <c r="C63" s="77"/>
      <c r="D63" s="77"/>
      <c r="E63" s="77"/>
      <c r="F63" s="77"/>
      <c r="G63" s="74"/>
    </row>
    <row r="64" spans="1:7" ht="14.4" x14ac:dyDescent="0.3">
      <c r="A64" s="76" t="s">
        <v>38</v>
      </c>
      <c r="B64" s="77"/>
      <c r="C64" s="77"/>
      <c r="D64" s="77"/>
      <c r="E64" s="77"/>
      <c r="F64" s="79">
        <v>1</v>
      </c>
      <c r="G64" s="74"/>
    </row>
    <row r="65" spans="1:7" ht="14.4" x14ac:dyDescent="0.3">
      <c r="A65" s="76"/>
      <c r="B65" s="77"/>
      <c r="C65" s="77"/>
      <c r="D65" s="77"/>
      <c r="E65" s="77"/>
      <c r="F65" s="79"/>
      <c r="G65" s="74"/>
    </row>
    <row r="66" spans="1:7" ht="14.4" x14ac:dyDescent="0.3">
      <c r="A66" s="76" t="s">
        <v>2</v>
      </c>
      <c r="B66" s="77"/>
      <c r="C66" s="77"/>
      <c r="D66" s="77"/>
      <c r="E66" s="77"/>
      <c r="F66" s="79">
        <f>+F60/100000</f>
        <v>0</v>
      </c>
      <c r="G66" s="74"/>
    </row>
    <row r="67" spans="1:7" ht="14.4" x14ac:dyDescent="0.3">
      <c r="A67" s="76"/>
      <c r="B67" s="77"/>
      <c r="C67" s="77"/>
      <c r="D67" s="77"/>
      <c r="E67" s="77"/>
      <c r="F67" s="79"/>
      <c r="G67" s="74"/>
    </row>
    <row r="68" spans="1:7" ht="15" thickBot="1" x14ac:dyDescent="0.35">
      <c r="A68" s="76" t="s">
        <v>39</v>
      </c>
      <c r="B68" s="77"/>
      <c r="C68" s="77"/>
      <c r="D68" s="77"/>
      <c r="E68" s="77"/>
      <c r="F68" s="80">
        <f>+F64-F66</f>
        <v>1</v>
      </c>
      <c r="G68" s="74"/>
    </row>
    <row r="69" spans="1:7" ht="16.2" thickTop="1" x14ac:dyDescent="0.3">
      <c r="A69" s="83"/>
      <c r="B69" s="84"/>
      <c r="C69" s="72"/>
      <c r="D69" s="84"/>
      <c r="E69" s="84"/>
      <c r="F69" s="84"/>
      <c r="G69" s="74"/>
    </row>
    <row r="70" spans="1:7" x14ac:dyDescent="0.3">
      <c r="A70" s="85"/>
      <c r="B70" s="84"/>
      <c r="C70" s="84"/>
      <c r="D70" s="84"/>
      <c r="E70" s="84"/>
      <c r="F70" s="84"/>
      <c r="G70" s="74"/>
    </row>
    <row r="71" spans="1:7" ht="14.4" x14ac:dyDescent="0.3">
      <c r="A71" s="76" t="s">
        <v>108</v>
      </c>
      <c r="B71" s="77"/>
      <c r="C71" s="77"/>
      <c r="D71" s="77"/>
      <c r="E71" s="77"/>
      <c r="F71" s="78">
        <v>0</v>
      </c>
      <c r="G71" s="74"/>
    </row>
    <row r="72" spans="1:7" ht="14.4" x14ac:dyDescent="0.3">
      <c r="A72" s="76"/>
      <c r="B72" s="77"/>
      <c r="C72" s="77"/>
      <c r="D72" s="77"/>
      <c r="E72" s="77"/>
      <c r="F72" s="77"/>
      <c r="G72" s="74"/>
    </row>
    <row r="73" spans="1:7" ht="14.4" x14ac:dyDescent="0.3">
      <c r="A73" s="76" t="s">
        <v>109</v>
      </c>
      <c r="B73" s="77"/>
      <c r="C73" s="77"/>
      <c r="D73" s="77"/>
      <c r="E73" s="77"/>
      <c r="F73" s="112">
        <v>20102</v>
      </c>
      <c r="G73" s="74"/>
    </row>
    <row r="74" spans="1:7" ht="14.4" x14ac:dyDescent="0.3">
      <c r="A74" s="76" t="s">
        <v>127</v>
      </c>
      <c r="B74" s="77"/>
      <c r="C74" s="77"/>
      <c r="D74" s="77"/>
      <c r="E74" s="77"/>
      <c r="F74" s="77"/>
      <c r="G74" s="74"/>
    </row>
    <row r="75" spans="1:7" ht="14.4" x14ac:dyDescent="0.3">
      <c r="A75" s="76"/>
      <c r="B75" s="77"/>
      <c r="C75" s="77"/>
      <c r="D75" s="77"/>
      <c r="E75" s="77"/>
      <c r="F75" s="77"/>
      <c r="G75" s="74"/>
    </row>
    <row r="76" spans="1:7" ht="14.4" x14ac:dyDescent="0.3">
      <c r="A76" s="76" t="s">
        <v>110</v>
      </c>
      <c r="B76" s="77"/>
      <c r="C76" s="77"/>
      <c r="D76" s="77"/>
      <c r="E76" s="77"/>
      <c r="F76" s="78">
        <f>ROUNDDOWN(F71/F73,2)</f>
        <v>0</v>
      </c>
      <c r="G76" s="74"/>
    </row>
    <row r="77" spans="1:7" ht="14.4" x14ac:dyDescent="0.3">
      <c r="A77" s="76"/>
      <c r="B77" s="77"/>
      <c r="C77" s="77"/>
      <c r="D77" s="77"/>
      <c r="E77" s="77"/>
      <c r="F77" s="82"/>
      <c r="G77" s="74"/>
    </row>
    <row r="78" spans="1:7" ht="14.4" x14ac:dyDescent="0.3">
      <c r="A78" s="76" t="s">
        <v>111</v>
      </c>
      <c r="B78" s="77"/>
      <c r="C78" s="77"/>
      <c r="D78" s="77"/>
      <c r="E78" s="77"/>
      <c r="F78" s="81">
        <f>+F73*F76</f>
        <v>0</v>
      </c>
      <c r="G78" s="74"/>
    </row>
    <row r="79" spans="1:7" ht="14.4" x14ac:dyDescent="0.3">
      <c r="A79" s="76"/>
      <c r="B79" s="77"/>
      <c r="C79" s="77"/>
      <c r="D79" s="77"/>
      <c r="E79" s="77"/>
      <c r="F79" s="77"/>
      <c r="G79" s="74"/>
    </row>
    <row r="80" spans="1:7" ht="14.4" x14ac:dyDescent="0.3">
      <c r="A80" s="76" t="s">
        <v>112</v>
      </c>
      <c r="B80" s="77"/>
      <c r="C80" s="77"/>
      <c r="D80" s="77"/>
      <c r="E80" s="77"/>
      <c r="F80" s="79">
        <v>1</v>
      </c>
      <c r="G80" s="74"/>
    </row>
    <row r="81" spans="1:7" ht="14.4" x14ac:dyDescent="0.3">
      <c r="A81" s="76"/>
      <c r="B81" s="77"/>
      <c r="C81" s="77"/>
      <c r="D81" s="77"/>
      <c r="E81" s="77"/>
      <c r="F81" s="79"/>
      <c r="G81" s="74"/>
    </row>
    <row r="82" spans="1:7" ht="14.4" x14ac:dyDescent="0.3">
      <c r="A82" s="76" t="s">
        <v>2</v>
      </c>
      <c r="B82" s="77"/>
      <c r="C82" s="77"/>
      <c r="D82" s="77"/>
      <c r="E82" s="77"/>
      <c r="F82" s="79">
        <f>+F76/100000</f>
        <v>0</v>
      </c>
      <c r="G82" s="74"/>
    </row>
    <row r="83" spans="1:7" ht="14.4" x14ac:dyDescent="0.3">
      <c r="A83" s="76"/>
      <c r="B83" s="77"/>
      <c r="C83" s="77"/>
      <c r="D83" s="77"/>
      <c r="E83" s="77"/>
      <c r="F83" s="79"/>
      <c r="G83" s="74"/>
    </row>
    <row r="84" spans="1:7" ht="15" thickBot="1" x14ac:dyDescent="0.35">
      <c r="A84" s="76" t="s">
        <v>113</v>
      </c>
      <c r="B84" s="77"/>
      <c r="C84" s="77"/>
      <c r="D84" s="77"/>
      <c r="E84" s="77"/>
      <c r="F84" s="80">
        <f>+F80-F82</f>
        <v>1</v>
      </c>
      <c r="G84" s="74"/>
    </row>
    <row r="85" spans="1:7" ht="15" thickTop="1" thickBot="1" x14ac:dyDescent="0.35">
      <c r="A85" s="86"/>
      <c r="B85" s="87"/>
      <c r="C85" s="87"/>
      <c r="D85" s="87"/>
      <c r="E85" s="87"/>
      <c r="F85" s="87"/>
      <c r="G85" s="88"/>
    </row>
    <row r="86" spans="1:7" ht="14.4" thickTop="1" x14ac:dyDescent="0.3">
      <c r="A86" s="89"/>
      <c r="B86" s="90"/>
      <c r="C86" s="90"/>
      <c r="D86" s="90"/>
      <c r="E86" s="90"/>
      <c r="F86" s="90"/>
      <c r="G86" s="69"/>
    </row>
    <row r="87" spans="1:7" ht="14.4" x14ac:dyDescent="0.3">
      <c r="A87" s="76" t="s">
        <v>101</v>
      </c>
      <c r="B87" s="77"/>
      <c r="C87" s="77"/>
      <c r="D87" s="77"/>
      <c r="E87" s="77"/>
      <c r="F87" s="78">
        <v>0</v>
      </c>
      <c r="G87" s="74"/>
    </row>
    <row r="88" spans="1:7" ht="14.4" x14ac:dyDescent="0.3">
      <c r="A88" s="76"/>
      <c r="B88" s="77"/>
      <c r="C88" s="77"/>
      <c r="D88" s="77"/>
      <c r="E88" s="77"/>
      <c r="F88" s="77"/>
      <c r="G88" s="74"/>
    </row>
    <row r="89" spans="1:7" ht="14.4" x14ac:dyDescent="0.3">
      <c r="A89" s="76" t="s">
        <v>102</v>
      </c>
      <c r="B89" s="77"/>
      <c r="C89" s="77"/>
      <c r="D89" s="77"/>
      <c r="E89" s="77"/>
      <c r="F89" s="112">
        <v>20105</v>
      </c>
      <c r="G89" s="74"/>
    </row>
    <row r="90" spans="1:7" ht="14.4" x14ac:dyDescent="0.3">
      <c r="A90" s="76" t="s">
        <v>128</v>
      </c>
      <c r="B90" s="77"/>
      <c r="C90" s="77"/>
      <c r="D90" s="77"/>
      <c r="E90" s="77"/>
      <c r="F90" s="77"/>
      <c r="G90" s="74"/>
    </row>
    <row r="91" spans="1:7" ht="14.4" x14ac:dyDescent="0.3">
      <c r="A91" s="76"/>
      <c r="B91" s="77"/>
      <c r="C91" s="77"/>
      <c r="D91" s="77"/>
      <c r="E91" s="77"/>
      <c r="F91" s="77"/>
      <c r="G91" s="74"/>
    </row>
    <row r="92" spans="1:7" ht="14.4" x14ac:dyDescent="0.3">
      <c r="A92" s="76" t="s">
        <v>103</v>
      </c>
      <c r="B92" s="77"/>
      <c r="C92" s="77"/>
      <c r="D92" s="77"/>
      <c r="E92" s="77"/>
      <c r="F92" s="78">
        <f>ROUNDDOWN(F87/F89,2)</f>
        <v>0</v>
      </c>
      <c r="G92" s="74"/>
    </row>
    <row r="93" spans="1:7" ht="14.4" x14ac:dyDescent="0.3">
      <c r="A93" s="76"/>
      <c r="B93" s="77"/>
      <c r="C93" s="77"/>
      <c r="D93" s="77"/>
      <c r="E93" s="77"/>
      <c r="F93" s="91"/>
      <c r="G93" s="74"/>
    </row>
    <row r="94" spans="1:7" ht="14.4" x14ac:dyDescent="0.3">
      <c r="A94" s="76" t="s">
        <v>104</v>
      </c>
      <c r="B94" s="77"/>
      <c r="C94" s="77"/>
      <c r="D94" s="77"/>
      <c r="E94" s="77"/>
      <c r="F94" s="81">
        <f>+F89*F92</f>
        <v>0</v>
      </c>
      <c r="G94" s="74"/>
    </row>
    <row r="95" spans="1:7" ht="14.4" x14ac:dyDescent="0.3">
      <c r="A95" s="76"/>
      <c r="B95" s="77"/>
      <c r="C95" s="77"/>
      <c r="D95" s="77"/>
      <c r="E95" s="77"/>
      <c r="F95" s="77"/>
      <c r="G95" s="74"/>
    </row>
    <row r="96" spans="1:7" ht="14.4" x14ac:dyDescent="0.3">
      <c r="A96" s="76" t="s">
        <v>105</v>
      </c>
      <c r="B96" s="77"/>
      <c r="C96" s="77"/>
      <c r="D96" s="77"/>
      <c r="E96" s="77"/>
      <c r="F96" s="79">
        <v>1</v>
      </c>
      <c r="G96" s="74"/>
    </row>
    <row r="97" spans="1:7" ht="14.4" x14ac:dyDescent="0.3">
      <c r="A97" s="76"/>
      <c r="B97" s="77"/>
      <c r="C97" s="77"/>
      <c r="D97" s="77"/>
      <c r="E97" s="77"/>
      <c r="F97" s="79"/>
      <c r="G97" s="74"/>
    </row>
    <row r="98" spans="1:7" ht="14.4" x14ac:dyDescent="0.3">
      <c r="A98" s="76" t="s">
        <v>2</v>
      </c>
      <c r="B98" s="77"/>
      <c r="C98" s="77"/>
      <c r="D98" s="77"/>
      <c r="E98" s="77"/>
      <c r="F98" s="79">
        <f>+F92/100000</f>
        <v>0</v>
      </c>
      <c r="G98" s="74"/>
    </row>
    <row r="99" spans="1:7" ht="14.4" x14ac:dyDescent="0.3">
      <c r="A99" s="76"/>
      <c r="B99" s="77"/>
      <c r="C99" s="77"/>
      <c r="D99" s="77"/>
      <c r="E99" s="77"/>
      <c r="F99" s="79"/>
      <c r="G99" s="74"/>
    </row>
    <row r="100" spans="1:7" ht="15" thickBot="1" x14ac:dyDescent="0.35">
      <c r="A100" s="76" t="s">
        <v>106</v>
      </c>
      <c r="B100" s="77"/>
      <c r="C100" s="77"/>
      <c r="D100" s="77"/>
      <c r="E100" s="77"/>
      <c r="F100" s="80">
        <f>+F96-F98</f>
        <v>1</v>
      </c>
      <c r="G100" s="74"/>
    </row>
    <row r="101" spans="1:7" ht="15" thickTop="1" x14ac:dyDescent="0.3">
      <c r="A101" s="76"/>
      <c r="B101" s="77"/>
      <c r="C101" s="77"/>
      <c r="D101" s="77"/>
      <c r="E101" s="77"/>
      <c r="F101" s="79"/>
      <c r="G101" s="74"/>
    </row>
    <row r="102" spans="1:7" ht="14.4" x14ac:dyDescent="0.3">
      <c r="A102" s="92"/>
      <c r="B102" s="93"/>
      <c r="C102" s="93"/>
      <c r="D102" s="93"/>
      <c r="E102" s="93"/>
      <c r="F102" s="94"/>
      <c r="G102" s="74"/>
    </row>
    <row r="103" spans="1:7" ht="14.4" x14ac:dyDescent="0.3">
      <c r="A103" s="76" t="s">
        <v>115</v>
      </c>
      <c r="B103" s="77"/>
      <c r="C103" s="77"/>
      <c r="D103" s="77"/>
      <c r="E103" s="77"/>
      <c r="F103" s="78">
        <v>110934.83</v>
      </c>
      <c r="G103" s="74"/>
    </row>
    <row r="104" spans="1:7" ht="14.4" x14ac:dyDescent="0.3">
      <c r="A104" s="76"/>
      <c r="B104" s="77"/>
      <c r="C104" s="77"/>
      <c r="D104" s="77"/>
      <c r="E104" s="77"/>
      <c r="F104" s="77"/>
      <c r="G104" s="74"/>
    </row>
    <row r="105" spans="1:7" ht="14.4" x14ac:dyDescent="0.3">
      <c r="A105" s="76" t="s">
        <v>116</v>
      </c>
      <c r="B105" s="77"/>
      <c r="C105" s="77"/>
      <c r="D105" s="77"/>
      <c r="E105" s="77"/>
      <c r="F105" s="112">
        <v>10177</v>
      </c>
      <c r="G105" s="74"/>
    </row>
    <row r="106" spans="1:7" ht="14.4" x14ac:dyDescent="0.3">
      <c r="A106" s="76" t="s">
        <v>129</v>
      </c>
      <c r="B106" s="77"/>
      <c r="C106" s="77"/>
      <c r="D106" s="77"/>
      <c r="E106" s="77"/>
      <c r="F106" s="77"/>
      <c r="G106" s="74"/>
    </row>
    <row r="107" spans="1:7" ht="14.4" x14ac:dyDescent="0.3">
      <c r="A107" s="76"/>
      <c r="B107" s="77"/>
      <c r="C107" s="77"/>
      <c r="D107" s="77"/>
      <c r="E107" s="77"/>
      <c r="F107" s="77"/>
      <c r="G107" s="74"/>
    </row>
    <row r="108" spans="1:7" ht="14.4" x14ac:dyDescent="0.3">
      <c r="A108" s="76" t="s">
        <v>117</v>
      </c>
      <c r="B108" s="77"/>
      <c r="C108" s="77"/>
      <c r="D108" s="77"/>
      <c r="E108" s="77"/>
      <c r="F108" s="78">
        <f>ROUNDDOWN(F103/F105,2)</f>
        <v>10.9</v>
      </c>
      <c r="G108" s="74"/>
    </row>
    <row r="109" spans="1:7" ht="14.4" x14ac:dyDescent="0.3">
      <c r="A109" s="76"/>
      <c r="B109" s="77"/>
      <c r="C109" s="77"/>
      <c r="D109" s="77"/>
      <c r="E109" s="77"/>
      <c r="F109" s="91"/>
      <c r="G109" s="74"/>
    </row>
    <row r="110" spans="1:7" ht="14.4" x14ac:dyDescent="0.3">
      <c r="A110" s="76" t="s">
        <v>118</v>
      </c>
      <c r="B110" s="77"/>
      <c r="C110" s="77"/>
      <c r="D110" s="77"/>
      <c r="E110" s="77"/>
      <c r="F110" s="81">
        <f>+F105*F108</f>
        <v>110929.3</v>
      </c>
      <c r="G110" s="74"/>
    </row>
    <row r="111" spans="1:7" ht="14.4" x14ac:dyDescent="0.3">
      <c r="A111" s="76"/>
      <c r="B111" s="77"/>
      <c r="C111" s="77"/>
      <c r="D111" s="77"/>
      <c r="E111" s="77"/>
      <c r="F111" s="77"/>
      <c r="G111" s="74"/>
    </row>
    <row r="112" spans="1:7" ht="14.4" x14ac:dyDescent="0.3">
      <c r="A112" s="76" t="s">
        <v>119</v>
      </c>
      <c r="B112" s="77"/>
      <c r="C112" s="77"/>
      <c r="D112" s="77"/>
      <c r="E112" s="77"/>
      <c r="F112" s="79">
        <v>0.36081999999999997</v>
      </c>
      <c r="G112" s="74"/>
    </row>
    <row r="113" spans="1:7" ht="14.4" x14ac:dyDescent="0.3">
      <c r="A113" s="76"/>
      <c r="B113" s="77"/>
      <c r="C113" s="77"/>
      <c r="D113" s="77"/>
      <c r="E113" s="77"/>
      <c r="F113" s="79"/>
      <c r="G113" s="74"/>
    </row>
    <row r="114" spans="1:7" ht="14.4" x14ac:dyDescent="0.3">
      <c r="A114" s="76" t="s">
        <v>2</v>
      </c>
      <c r="B114" s="77"/>
      <c r="C114" s="77"/>
      <c r="D114" s="77"/>
      <c r="E114" s="77"/>
      <c r="F114" s="79">
        <f>+F108/1000</f>
        <v>1.09E-2</v>
      </c>
      <c r="G114" s="74"/>
    </row>
    <row r="115" spans="1:7" ht="14.4" x14ac:dyDescent="0.3">
      <c r="A115" s="76"/>
      <c r="B115" s="77"/>
      <c r="C115" s="77"/>
      <c r="D115" s="77"/>
      <c r="E115" s="77"/>
      <c r="F115" s="79"/>
      <c r="G115" s="74"/>
    </row>
    <row r="116" spans="1:7" ht="15" thickBot="1" x14ac:dyDescent="0.35">
      <c r="A116" s="76" t="s">
        <v>120</v>
      </c>
      <c r="B116" s="77"/>
      <c r="C116" s="77"/>
      <c r="D116" s="77"/>
      <c r="E116" s="77"/>
      <c r="F116" s="80">
        <f>+F112-F114</f>
        <v>0.34991999999999995</v>
      </c>
      <c r="G116" s="74"/>
    </row>
    <row r="117" spans="1:7" ht="15" thickTop="1" x14ac:dyDescent="0.3">
      <c r="A117" s="92"/>
      <c r="B117" s="93"/>
      <c r="C117" s="93"/>
      <c r="D117" s="93"/>
      <c r="E117" s="93"/>
      <c r="F117" s="94"/>
      <c r="G117" s="74"/>
    </row>
    <row r="118" spans="1:7" ht="15.6" x14ac:dyDescent="0.3">
      <c r="A118" s="95"/>
      <c r="B118" s="73"/>
      <c r="C118" s="73"/>
      <c r="D118" s="73"/>
      <c r="E118" s="73"/>
      <c r="F118" s="96"/>
      <c r="G118" s="74"/>
    </row>
    <row r="119" spans="1:7" ht="15.6" x14ac:dyDescent="0.3">
      <c r="A119" s="62" t="s">
        <v>15</v>
      </c>
      <c r="B119" s="63"/>
      <c r="C119" s="66"/>
      <c r="D119" s="66"/>
      <c r="E119" s="66">
        <v>45245</v>
      </c>
      <c r="F119" s="66">
        <v>45336</v>
      </c>
      <c r="G119" s="65"/>
    </row>
    <row r="120" spans="1:7" ht="15.6" x14ac:dyDescent="0.3">
      <c r="A120" s="95"/>
      <c r="B120" s="73"/>
      <c r="C120" s="97"/>
      <c r="D120" s="97"/>
      <c r="E120" s="97"/>
      <c r="F120" s="97"/>
      <c r="G120" s="74"/>
    </row>
    <row r="121" spans="1:7" ht="15.6" x14ac:dyDescent="0.3">
      <c r="A121" s="98"/>
      <c r="B121" s="84"/>
      <c r="C121" s="99"/>
      <c r="D121" s="99"/>
      <c r="E121" s="100" t="s">
        <v>19</v>
      </c>
      <c r="F121" s="100" t="s">
        <v>16</v>
      </c>
      <c r="G121" s="74"/>
    </row>
    <row r="122" spans="1:7" x14ac:dyDescent="0.3">
      <c r="A122" s="85" t="s">
        <v>17</v>
      </c>
      <c r="B122" s="84"/>
      <c r="C122" s="84"/>
      <c r="D122" s="84"/>
      <c r="E122" s="113">
        <v>6.2707499999999996</v>
      </c>
      <c r="F122" s="114">
        <v>0.93</v>
      </c>
      <c r="G122" s="74"/>
    </row>
    <row r="123" spans="1:7" x14ac:dyDescent="0.3">
      <c r="A123" s="85" t="s">
        <v>18</v>
      </c>
      <c r="B123" s="84"/>
      <c r="C123" s="84"/>
      <c r="D123" s="84"/>
      <c r="E123" s="113">
        <v>6.42075</v>
      </c>
      <c r="F123" s="114">
        <v>16.18</v>
      </c>
      <c r="G123" s="74"/>
    </row>
    <row r="124" spans="1:7" x14ac:dyDescent="0.3">
      <c r="A124" s="85" t="s">
        <v>20</v>
      </c>
      <c r="B124" s="84"/>
      <c r="C124" s="84"/>
      <c r="D124" s="84"/>
      <c r="E124" s="113">
        <v>7.1207500000000001</v>
      </c>
      <c r="F124" s="115">
        <v>17.95</v>
      </c>
      <c r="G124" s="74"/>
    </row>
    <row r="125" spans="1:7" x14ac:dyDescent="0.3">
      <c r="A125" s="85" t="s">
        <v>22</v>
      </c>
      <c r="B125" s="84"/>
      <c r="C125" s="84"/>
      <c r="D125" s="84"/>
      <c r="E125" s="113">
        <v>7.4707499999999998</v>
      </c>
      <c r="F125" s="115">
        <v>18.829999999999998</v>
      </c>
      <c r="G125" s="74"/>
    </row>
    <row r="126" spans="1:7" x14ac:dyDescent="0.3">
      <c r="A126" s="85" t="s">
        <v>114</v>
      </c>
      <c r="B126" s="84"/>
      <c r="C126" s="84"/>
      <c r="D126" s="84"/>
      <c r="E126" s="113">
        <v>7.8207500000000003</v>
      </c>
      <c r="F126" s="115">
        <v>19.71</v>
      </c>
      <c r="G126" s="74"/>
    </row>
    <row r="127" spans="1:7" x14ac:dyDescent="0.3">
      <c r="A127" s="85" t="s">
        <v>107</v>
      </c>
      <c r="B127" s="84"/>
      <c r="C127" s="84"/>
      <c r="D127" s="84"/>
      <c r="E127" s="113">
        <v>8.8207500000000003</v>
      </c>
      <c r="F127" s="115">
        <v>22.23</v>
      </c>
      <c r="G127" s="74"/>
    </row>
    <row r="128" spans="1:7" x14ac:dyDescent="0.3">
      <c r="A128" s="85" t="s">
        <v>121</v>
      </c>
      <c r="B128" s="84"/>
      <c r="C128" s="84"/>
      <c r="D128" s="84"/>
      <c r="E128" s="113">
        <v>9.2207500000000007</v>
      </c>
      <c r="F128" s="115">
        <v>8.39</v>
      </c>
      <c r="G128" s="74"/>
    </row>
    <row r="129" spans="1:7" x14ac:dyDescent="0.3">
      <c r="A129" s="75"/>
      <c r="B129" s="73"/>
      <c r="C129" s="73"/>
      <c r="D129" s="73"/>
      <c r="E129" s="101"/>
      <c r="F129" s="102"/>
      <c r="G129" s="74"/>
    </row>
    <row r="130" spans="1:7" x14ac:dyDescent="0.3">
      <c r="A130" s="75"/>
      <c r="B130" s="73"/>
      <c r="C130" s="73"/>
      <c r="D130" s="73"/>
      <c r="E130" s="101"/>
      <c r="F130" s="103"/>
      <c r="G130" s="74"/>
    </row>
    <row r="131" spans="1:7" ht="14.4" thickBot="1" x14ac:dyDescent="0.35">
      <c r="A131" s="104"/>
      <c r="B131" s="105"/>
      <c r="C131" s="105"/>
      <c r="D131" s="105"/>
      <c r="E131" s="105"/>
      <c r="F131" s="105"/>
      <c r="G131" s="88"/>
    </row>
    <row r="132" spans="1:7" ht="14.4" thickTop="1" x14ac:dyDescent="0.3"/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6" orientation="portrait" r:id="rId1"/>
  <headerFooter alignWithMargins="0"/>
  <rowBreaks count="1" manualBreakCount="1">
    <brk id="85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265A7-1234-4E7B-A2D5-D08DA0EF04C3}">
  <sheetPr>
    <tabColor rgb="FF2D2926"/>
  </sheetPr>
  <dimension ref="A1:G116"/>
  <sheetViews>
    <sheetView zoomScale="80" zoomScaleNormal="80" workbookViewId="0"/>
  </sheetViews>
  <sheetFormatPr defaultColWidth="9.33203125" defaultRowHeight="13.8" x14ac:dyDescent="0.3"/>
  <cols>
    <col min="1" max="4" width="9.33203125" style="106"/>
    <col min="5" max="5" width="12.5546875" style="106" customWidth="1"/>
    <col min="6" max="6" width="22.44140625" style="106" bestFit="1" customWidth="1"/>
    <col min="7" max="16384" width="9.33203125" style="106"/>
  </cols>
  <sheetData>
    <row r="1" spans="1:7" ht="14.4" thickTop="1" x14ac:dyDescent="0.3">
      <c r="A1" s="67"/>
      <c r="B1" s="68"/>
      <c r="C1" s="68"/>
      <c r="D1" s="68"/>
      <c r="E1" s="68"/>
      <c r="F1" s="68"/>
      <c r="G1" s="69"/>
    </row>
    <row r="2" spans="1:7" ht="15.6" x14ac:dyDescent="0.3">
      <c r="A2" s="70"/>
      <c r="B2" s="116"/>
      <c r="C2" s="117" t="s">
        <v>130</v>
      </c>
      <c r="G2" s="74"/>
    </row>
    <row r="3" spans="1:7" ht="15.6" x14ac:dyDescent="0.3">
      <c r="A3" s="70"/>
      <c r="B3" s="116"/>
      <c r="C3" s="116"/>
      <c r="G3" s="74"/>
    </row>
    <row r="4" spans="1:7" ht="15.6" x14ac:dyDescent="0.3">
      <c r="A4" s="62" t="s">
        <v>1</v>
      </c>
      <c r="B4" s="118"/>
      <c r="C4" s="118"/>
      <c r="D4" s="118"/>
      <c r="E4" s="118"/>
      <c r="F4" s="119">
        <v>45384</v>
      </c>
      <c r="G4" s="65"/>
    </row>
    <row r="5" spans="1:7" ht="15.6" x14ac:dyDescent="0.3">
      <c r="A5" s="62" t="s">
        <v>0</v>
      </c>
      <c r="B5" s="118"/>
      <c r="C5" s="118"/>
      <c r="D5" s="118"/>
      <c r="E5" s="118"/>
      <c r="F5" s="119">
        <v>45397</v>
      </c>
      <c r="G5" s="65"/>
    </row>
    <row r="6" spans="1:7" x14ac:dyDescent="0.3">
      <c r="A6" s="75"/>
      <c r="G6" s="74"/>
    </row>
    <row r="7" spans="1:7" ht="14.4" x14ac:dyDescent="0.3">
      <c r="A7" s="76" t="s">
        <v>13</v>
      </c>
      <c r="B7" s="120"/>
      <c r="C7" s="120"/>
      <c r="D7" s="120"/>
      <c r="E7" s="120"/>
      <c r="F7" s="121">
        <v>7280110.8899999997</v>
      </c>
      <c r="G7" s="74"/>
    </row>
    <row r="8" spans="1:7" ht="14.4" x14ac:dyDescent="0.3">
      <c r="A8" s="76"/>
      <c r="B8" s="120"/>
      <c r="C8" s="120"/>
      <c r="D8" s="120"/>
      <c r="E8" s="120"/>
      <c r="F8" s="120"/>
      <c r="G8" s="74"/>
    </row>
    <row r="9" spans="1:7" ht="14.4" x14ac:dyDescent="0.3">
      <c r="A9" s="76" t="s">
        <v>3</v>
      </c>
      <c r="B9" s="120"/>
      <c r="C9" s="120"/>
      <c r="D9" s="120"/>
      <c r="E9" s="120"/>
      <c r="F9" s="122">
        <v>648307</v>
      </c>
      <c r="G9" s="74"/>
    </row>
    <row r="10" spans="1:7" ht="14.4" x14ac:dyDescent="0.3">
      <c r="A10" s="76" t="s">
        <v>131</v>
      </c>
      <c r="B10" s="120"/>
      <c r="C10" s="120"/>
      <c r="D10" s="120"/>
      <c r="E10" s="120"/>
      <c r="F10" s="120"/>
      <c r="G10" s="74"/>
    </row>
    <row r="11" spans="1:7" ht="14.4" x14ac:dyDescent="0.3">
      <c r="A11" s="76"/>
      <c r="B11" s="120"/>
      <c r="C11" s="120"/>
      <c r="D11" s="120"/>
      <c r="E11" s="120"/>
      <c r="F11" s="120"/>
      <c r="G11" s="74"/>
    </row>
    <row r="12" spans="1:7" ht="14.4" x14ac:dyDescent="0.3">
      <c r="A12" s="76" t="s">
        <v>4</v>
      </c>
      <c r="B12" s="120"/>
      <c r="C12" s="120"/>
      <c r="D12" s="120"/>
      <c r="E12" s="120"/>
      <c r="F12" s="121">
        <f>ROUNDDOWN(F7/F9,2)</f>
        <v>11.22</v>
      </c>
      <c r="G12" s="74"/>
    </row>
    <row r="13" spans="1:7" ht="14.4" x14ac:dyDescent="0.3">
      <c r="A13" s="76"/>
      <c r="B13" s="120"/>
      <c r="C13" s="120"/>
      <c r="D13" s="120"/>
      <c r="E13" s="120"/>
      <c r="F13" s="123"/>
      <c r="G13" s="74"/>
    </row>
    <row r="14" spans="1:7" ht="14.4" x14ac:dyDescent="0.3">
      <c r="A14" s="76" t="s">
        <v>5</v>
      </c>
      <c r="B14" s="120"/>
      <c r="C14" s="120"/>
      <c r="D14" s="120"/>
      <c r="E14" s="120"/>
      <c r="F14" s="108">
        <f>+F9*F12</f>
        <v>7274004.54</v>
      </c>
      <c r="G14" s="74"/>
    </row>
    <row r="15" spans="1:7" ht="14.4" x14ac:dyDescent="0.3">
      <c r="A15" s="76"/>
      <c r="B15" s="120"/>
      <c r="C15" s="120"/>
      <c r="D15" s="120"/>
      <c r="E15" s="120"/>
      <c r="F15" s="120"/>
      <c r="G15" s="74"/>
    </row>
    <row r="16" spans="1:7" ht="14.4" x14ac:dyDescent="0.3">
      <c r="A16" s="76" t="s">
        <v>6</v>
      </c>
      <c r="B16" s="120"/>
      <c r="C16" s="120"/>
      <c r="D16" s="120"/>
      <c r="E16" s="120"/>
      <c r="F16" s="124">
        <v>0.80188000000000004</v>
      </c>
      <c r="G16" s="74"/>
    </row>
    <row r="17" spans="1:7" ht="14.4" x14ac:dyDescent="0.3">
      <c r="A17" s="76"/>
      <c r="B17" s="120"/>
      <c r="C17" s="120"/>
      <c r="D17" s="120"/>
      <c r="E17" s="120"/>
      <c r="F17" s="124"/>
      <c r="G17" s="74"/>
    </row>
    <row r="18" spans="1:7" ht="14.4" x14ac:dyDescent="0.3">
      <c r="A18" s="76" t="s">
        <v>2</v>
      </c>
      <c r="B18" s="120"/>
      <c r="C18" s="120"/>
      <c r="D18" s="120"/>
      <c r="E18" s="120"/>
      <c r="F18" s="124">
        <f>+F12/1000</f>
        <v>1.1220000000000001E-2</v>
      </c>
      <c r="G18" s="74"/>
    </row>
    <row r="19" spans="1:7" ht="14.4" x14ac:dyDescent="0.3">
      <c r="A19" s="76"/>
      <c r="B19" s="120"/>
      <c r="C19" s="120"/>
      <c r="D19" s="120"/>
      <c r="E19" s="120"/>
      <c r="F19" s="124"/>
      <c r="G19" s="74"/>
    </row>
    <row r="20" spans="1:7" ht="15" thickBot="1" x14ac:dyDescent="0.35">
      <c r="A20" s="76" t="s">
        <v>7</v>
      </c>
      <c r="B20" s="120"/>
      <c r="C20" s="120"/>
      <c r="D20" s="120"/>
      <c r="E20" s="120"/>
      <c r="F20" s="80">
        <f>+F16-F18</f>
        <v>0.79066000000000003</v>
      </c>
      <c r="G20" s="74"/>
    </row>
    <row r="21" spans="1:7" ht="15" thickTop="1" x14ac:dyDescent="0.3">
      <c r="A21" s="76"/>
      <c r="B21" s="120"/>
      <c r="C21" s="120"/>
      <c r="D21" s="120"/>
      <c r="E21" s="120"/>
      <c r="F21" s="124"/>
      <c r="G21" s="74"/>
    </row>
    <row r="22" spans="1:7" ht="14.4" x14ac:dyDescent="0.3">
      <c r="A22" s="76"/>
      <c r="B22" s="120"/>
      <c r="C22" s="120"/>
      <c r="D22" s="120"/>
      <c r="E22" s="120"/>
      <c r="F22" s="124"/>
      <c r="G22" s="74"/>
    </row>
    <row r="23" spans="1:7" ht="14.4" x14ac:dyDescent="0.3">
      <c r="A23" s="76" t="s">
        <v>28</v>
      </c>
      <c r="B23" s="120"/>
      <c r="C23" s="120"/>
      <c r="D23" s="120"/>
      <c r="E23" s="120"/>
      <c r="F23" s="123">
        <v>0</v>
      </c>
      <c r="G23" s="74"/>
    </row>
    <row r="24" spans="1:7" ht="14.4" x14ac:dyDescent="0.3">
      <c r="A24" s="76"/>
      <c r="B24" s="120"/>
      <c r="C24" s="120"/>
      <c r="D24" s="120"/>
      <c r="E24" s="120"/>
      <c r="F24" s="120"/>
      <c r="G24" s="74"/>
    </row>
    <row r="25" spans="1:7" ht="14.4" x14ac:dyDescent="0.3">
      <c r="A25" s="76" t="s">
        <v>29</v>
      </c>
      <c r="B25" s="120"/>
      <c r="C25" s="120"/>
      <c r="D25" s="120"/>
      <c r="E25" s="120"/>
      <c r="F25" s="122">
        <v>41826</v>
      </c>
      <c r="G25" s="74"/>
    </row>
    <row r="26" spans="1:7" ht="14.4" x14ac:dyDescent="0.3">
      <c r="A26" s="76" t="s">
        <v>132</v>
      </c>
      <c r="B26" s="120"/>
      <c r="C26" s="120"/>
      <c r="D26" s="120"/>
      <c r="E26" s="120"/>
      <c r="F26" s="120"/>
      <c r="G26" s="74"/>
    </row>
    <row r="27" spans="1:7" ht="14.4" x14ac:dyDescent="0.3">
      <c r="A27" s="76"/>
      <c r="B27" s="120"/>
      <c r="C27" s="120"/>
      <c r="D27" s="120"/>
      <c r="E27" s="120"/>
      <c r="F27" s="120"/>
      <c r="G27" s="74"/>
    </row>
    <row r="28" spans="1:7" ht="14.4" x14ac:dyDescent="0.3">
      <c r="A28" s="76" t="s">
        <v>30</v>
      </c>
      <c r="B28" s="120"/>
      <c r="C28" s="120"/>
      <c r="D28" s="120"/>
      <c r="E28" s="120"/>
      <c r="F28" s="123">
        <f>ROUNDDOWN(F23/F25,2)</f>
        <v>0</v>
      </c>
      <c r="G28" s="74"/>
    </row>
    <row r="29" spans="1:7" ht="14.4" x14ac:dyDescent="0.3">
      <c r="A29" s="76"/>
      <c r="B29" s="120"/>
      <c r="C29" s="120"/>
      <c r="D29" s="120"/>
      <c r="E29" s="120"/>
      <c r="F29" s="123"/>
      <c r="G29" s="74"/>
    </row>
    <row r="30" spans="1:7" ht="14.4" x14ac:dyDescent="0.3">
      <c r="A30" s="76" t="s">
        <v>31</v>
      </c>
      <c r="B30" s="120"/>
      <c r="C30" s="120"/>
      <c r="D30" s="120"/>
      <c r="E30" s="120"/>
      <c r="F30" s="81">
        <f>+F25*F28</f>
        <v>0</v>
      </c>
      <c r="G30" s="74"/>
    </row>
    <row r="31" spans="1:7" ht="14.4" x14ac:dyDescent="0.3">
      <c r="A31" s="76"/>
      <c r="B31" s="120"/>
      <c r="C31" s="120"/>
      <c r="D31" s="120"/>
      <c r="E31" s="120"/>
      <c r="F31" s="120"/>
      <c r="G31" s="74"/>
    </row>
    <row r="32" spans="1:7" ht="14.4" x14ac:dyDescent="0.3">
      <c r="A32" s="76" t="s">
        <v>32</v>
      </c>
      <c r="B32" s="120"/>
      <c r="C32" s="120"/>
      <c r="D32" s="120"/>
      <c r="E32" s="120"/>
      <c r="F32" s="124">
        <v>1</v>
      </c>
      <c r="G32" s="74"/>
    </row>
    <row r="33" spans="1:7" ht="14.4" x14ac:dyDescent="0.3">
      <c r="A33" s="76"/>
      <c r="B33" s="120"/>
      <c r="C33" s="120"/>
      <c r="D33" s="120"/>
      <c r="E33" s="120"/>
      <c r="F33" s="124"/>
      <c r="G33" s="74"/>
    </row>
    <row r="34" spans="1:7" ht="14.4" x14ac:dyDescent="0.3">
      <c r="A34" s="76" t="s">
        <v>2</v>
      </c>
      <c r="B34" s="120"/>
      <c r="C34" s="120"/>
      <c r="D34" s="120"/>
      <c r="E34" s="120"/>
      <c r="F34" s="124">
        <f>+F28/100000</f>
        <v>0</v>
      </c>
      <c r="G34" s="74"/>
    </row>
    <row r="35" spans="1:7" ht="14.4" x14ac:dyDescent="0.3">
      <c r="A35" s="76"/>
      <c r="B35" s="120"/>
      <c r="C35" s="120"/>
      <c r="D35" s="120"/>
      <c r="E35" s="120"/>
      <c r="F35" s="124"/>
      <c r="G35" s="74"/>
    </row>
    <row r="36" spans="1:7" ht="15" thickBot="1" x14ac:dyDescent="0.35">
      <c r="A36" s="76" t="s">
        <v>33</v>
      </c>
      <c r="B36" s="120"/>
      <c r="C36" s="120"/>
      <c r="D36" s="120"/>
      <c r="E36" s="120"/>
      <c r="F36" s="80">
        <f>+F32-F34</f>
        <v>1</v>
      </c>
      <c r="G36" s="74"/>
    </row>
    <row r="37" spans="1:7" ht="15" thickTop="1" x14ac:dyDescent="0.3">
      <c r="A37" s="76"/>
      <c r="B37" s="120"/>
      <c r="C37" s="120"/>
      <c r="D37" s="120"/>
      <c r="E37" s="120"/>
      <c r="F37" s="124"/>
      <c r="G37" s="74"/>
    </row>
    <row r="38" spans="1:7" ht="14.4" x14ac:dyDescent="0.3">
      <c r="A38" s="76"/>
      <c r="B38" s="120"/>
      <c r="C38" s="120"/>
      <c r="D38" s="120"/>
      <c r="E38" s="120"/>
      <c r="F38" s="124"/>
      <c r="G38" s="74"/>
    </row>
    <row r="39" spans="1:7" ht="14.4" x14ac:dyDescent="0.3">
      <c r="A39" s="76" t="s">
        <v>34</v>
      </c>
      <c r="B39" s="120"/>
      <c r="C39" s="120"/>
      <c r="D39" s="120"/>
      <c r="E39" s="120"/>
      <c r="F39" s="123">
        <v>0</v>
      </c>
      <c r="G39" s="74"/>
    </row>
    <row r="40" spans="1:7" ht="14.4" x14ac:dyDescent="0.3">
      <c r="A40" s="76"/>
      <c r="B40" s="120"/>
      <c r="C40" s="120"/>
      <c r="D40" s="120"/>
      <c r="E40" s="120"/>
      <c r="F40" s="120"/>
      <c r="G40" s="74"/>
    </row>
    <row r="41" spans="1:7" ht="14.4" x14ac:dyDescent="0.3">
      <c r="A41" s="76" t="s">
        <v>35</v>
      </c>
      <c r="B41" s="120"/>
      <c r="C41" s="120"/>
      <c r="D41" s="120"/>
      <c r="E41" s="120"/>
      <c r="F41" s="122">
        <v>22814</v>
      </c>
      <c r="G41" s="74"/>
    </row>
    <row r="42" spans="1:7" ht="14.4" x14ac:dyDescent="0.3">
      <c r="A42" s="76" t="s">
        <v>133</v>
      </c>
      <c r="B42" s="120"/>
      <c r="C42" s="120"/>
      <c r="D42" s="120"/>
      <c r="E42" s="120"/>
      <c r="F42" s="120"/>
      <c r="G42" s="74"/>
    </row>
    <row r="43" spans="1:7" ht="14.4" x14ac:dyDescent="0.3">
      <c r="A43" s="76"/>
      <c r="B43" s="120"/>
      <c r="C43" s="120"/>
      <c r="D43" s="120"/>
      <c r="E43" s="120"/>
      <c r="F43" s="120"/>
      <c r="G43" s="74"/>
    </row>
    <row r="44" spans="1:7" ht="14.4" x14ac:dyDescent="0.3">
      <c r="A44" s="76" t="s">
        <v>36</v>
      </c>
      <c r="B44" s="120"/>
      <c r="C44" s="120"/>
      <c r="D44" s="120"/>
      <c r="E44" s="120"/>
      <c r="F44" s="123">
        <f>ROUNDDOWN(F39/F41,2)</f>
        <v>0</v>
      </c>
      <c r="G44" s="74"/>
    </row>
    <row r="45" spans="1:7" ht="14.4" x14ac:dyDescent="0.3">
      <c r="A45" s="76"/>
      <c r="B45" s="120"/>
      <c r="C45" s="120"/>
      <c r="D45" s="120"/>
      <c r="E45" s="120"/>
      <c r="F45" s="125"/>
      <c r="G45" s="74"/>
    </row>
    <row r="46" spans="1:7" ht="14.4" x14ac:dyDescent="0.3">
      <c r="A46" s="76" t="s">
        <v>37</v>
      </c>
      <c r="B46" s="120"/>
      <c r="C46" s="120"/>
      <c r="D46" s="120"/>
      <c r="E46" s="120"/>
      <c r="F46" s="81">
        <f>+F41*F44</f>
        <v>0</v>
      </c>
      <c r="G46" s="74"/>
    </row>
    <row r="47" spans="1:7" ht="14.4" x14ac:dyDescent="0.3">
      <c r="A47" s="76"/>
      <c r="B47" s="120"/>
      <c r="C47" s="120"/>
      <c r="D47" s="120"/>
      <c r="E47" s="120"/>
      <c r="F47" s="120"/>
      <c r="G47" s="74"/>
    </row>
    <row r="48" spans="1:7" ht="14.4" x14ac:dyDescent="0.3">
      <c r="A48" s="76" t="s">
        <v>38</v>
      </c>
      <c r="B48" s="120"/>
      <c r="C48" s="120"/>
      <c r="D48" s="120"/>
      <c r="E48" s="120"/>
      <c r="F48" s="124">
        <v>1</v>
      </c>
      <c r="G48" s="74"/>
    </row>
    <row r="49" spans="1:7" ht="14.4" x14ac:dyDescent="0.3">
      <c r="A49" s="76"/>
      <c r="B49" s="120"/>
      <c r="C49" s="120"/>
      <c r="D49" s="120"/>
      <c r="E49" s="120"/>
      <c r="F49" s="124"/>
      <c r="G49" s="74"/>
    </row>
    <row r="50" spans="1:7" ht="14.4" x14ac:dyDescent="0.3">
      <c r="A50" s="76" t="s">
        <v>2</v>
      </c>
      <c r="B50" s="120"/>
      <c r="C50" s="120"/>
      <c r="D50" s="120"/>
      <c r="E50" s="120"/>
      <c r="F50" s="124">
        <f>+F44/100000</f>
        <v>0</v>
      </c>
      <c r="G50" s="74"/>
    </row>
    <row r="51" spans="1:7" ht="14.4" x14ac:dyDescent="0.3">
      <c r="A51" s="76"/>
      <c r="B51" s="120"/>
      <c r="C51" s="120"/>
      <c r="D51" s="120"/>
      <c r="E51" s="120"/>
      <c r="F51" s="124"/>
      <c r="G51" s="74"/>
    </row>
    <row r="52" spans="1:7" ht="15" thickBot="1" x14ac:dyDescent="0.35">
      <c r="A52" s="76" t="s">
        <v>39</v>
      </c>
      <c r="B52" s="120"/>
      <c r="C52" s="120"/>
      <c r="D52" s="120"/>
      <c r="E52" s="120"/>
      <c r="F52" s="80">
        <f>+F48-F50</f>
        <v>1</v>
      </c>
      <c r="G52" s="74"/>
    </row>
    <row r="53" spans="1:7" ht="16.2" thickTop="1" x14ac:dyDescent="0.3">
      <c r="A53" s="83"/>
      <c r="B53" s="126"/>
      <c r="C53" s="117"/>
      <c r="D53" s="126"/>
      <c r="E53" s="126"/>
      <c r="F53" s="126"/>
      <c r="G53" s="74"/>
    </row>
    <row r="54" spans="1:7" x14ac:dyDescent="0.3">
      <c r="A54" s="85"/>
      <c r="B54" s="126"/>
      <c r="C54" s="126"/>
      <c r="D54" s="126"/>
      <c r="E54" s="126"/>
      <c r="F54" s="126"/>
      <c r="G54" s="74"/>
    </row>
    <row r="55" spans="1:7" ht="14.4" x14ac:dyDescent="0.3">
      <c r="A55" s="76" t="s">
        <v>108</v>
      </c>
      <c r="B55" s="120"/>
      <c r="C55" s="120"/>
      <c r="D55" s="120"/>
      <c r="E55" s="120"/>
      <c r="F55" s="123">
        <v>0</v>
      </c>
      <c r="G55" s="74"/>
    </row>
    <row r="56" spans="1:7" ht="14.4" x14ac:dyDescent="0.3">
      <c r="A56" s="76"/>
      <c r="B56" s="120"/>
      <c r="C56" s="120"/>
      <c r="D56" s="120"/>
      <c r="E56" s="120"/>
      <c r="F56" s="120"/>
      <c r="G56" s="74"/>
    </row>
    <row r="57" spans="1:7" ht="14.4" x14ac:dyDescent="0.3">
      <c r="A57" s="76" t="s">
        <v>109</v>
      </c>
      <c r="B57" s="120"/>
      <c r="C57" s="120"/>
      <c r="D57" s="120"/>
      <c r="E57" s="120"/>
      <c r="F57" s="122">
        <v>22814</v>
      </c>
      <c r="G57" s="74"/>
    </row>
    <row r="58" spans="1:7" ht="14.4" x14ac:dyDescent="0.3">
      <c r="A58" s="76" t="s">
        <v>134</v>
      </c>
      <c r="B58" s="120"/>
      <c r="C58" s="120"/>
      <c r="D58" s="120"/>
      <c r="E58" s="120"/>
      <c r="F58" s="120"/>
      <c r="G58" s="74"/>
    </row>
    <row r="59" spans="1:7" ht="14.4" x14ac:dyDescent="0.3">
      <c r="A59" s="76"/>
      <c r="B59" s="120"/>
      <c r="C59" s="120"/>
      <c r="D59" s="120"/>
      <c r="E59" s="120"/>
      <c r="F59" s="120"/>
      <c r="G59" s="74"/>
    </row>
    <row r="60" spans="1:7" ht="14.4" x14ac:dyDescent="0.3">
      <c r="A60" s="76" t="s">
        <v>110</v>
      </c>
      <c r="B60" s="120"/>
      <c r="C60" s="120"/>
      <c r="D60" s="120"/>
      <c r="E60" s="120"/>
      <c r="F60" s="123">
        <f>ROUNDDOWN(F55/F57,2)</f>
        <v>0</v>
      </c>
      <c r="G60" s="74"/>
    </row>
    <row r="61" spans="1:7" ht="14.4" x14ac:dyDescent="0.3">
      <c r="A61" s="76"/>
      <c r="B61" s="120"/>
      <c r="C61" s="120"/>
      <c r="D61" s="120"/>
      <c r="E61" s="120"/>
      <c r="F61" s="125"/>
      <c r="G61" s="74"/>
    </row>
    <row r="62" spans="1:7" ht="14.4" x14ac:dyDescent="0.3">
      <c r="A62" s="76" t="s">
        <v>111</v>
      </c>
      <c r="B62" s="120"/>
      <c r="C62" s="120"/>
      <c r="D62" s="120"/>
      <c r="E62" s="120"/>
      <c r="F62" s="81">
        <f>+F57*F60</f>
        <v>0</v>
      </c>
      <c r="G62" s="74"/>
    </row>
    <row r="63" spans="1:7" ht="14.4" x14ac:dyDescent="0.3">
      <c r="A63" s="76"/>
      <c r="B63" s="120"/>
      <c r="C63" s="120"/>
      <c r="D63" s="120"/>
      <c r="E63" s="120"/>
      <c r="F63" s="120"/>
      <c r="G63" s="74"/>
    </row>
    <row r="64" spans="1:7" ht="14.4" x14ac:dyDescent="0.3">
      <c r="A64" s="76" t="s">
        <v>112</v>
      </c>
      <c r="B64" s="120"/>
      <c r="C64" s="120"/>
      <c r="D64" s="120"/>
      <c r="E64" s="120"/>
      <c r="F64" s="124">
        <v>1</v>
      </c>
      <c r="G64" s="74"/>
    </row>
    <row r="65" spans="1:7" ht="14.4" x14ac:dyDescent="0.3">
      <c r="A65" s="76"/>
      <c r="B65" s="120"/>
      <c r="C65" s="120"/>
      <c r="D65" s="120"/>
      <c r="E65" s="120"/>
      <c r="F65" s="124"/>
      <c r="G65" s="74"/>
    </row>
    <row r="66" spans="1:7" ht="14.4" x14ac:dyDescent="0.3">
      <c r="A66" s="76" t="s">
        <v>2</v>
      </c>
      <c r="B66" s="120"/>
      <c r="C66" s="120"/>
      <c r="D66" s="120"/>
      <c r="E66" s="120"/>
      <c r="F66" s="124">
        <f>+F60/100000</f>
        <v>0</v>
      </c>
      <c r="G66" s="74"/>
    </row>
    <row r="67" spans="1:7" ht="14.4" x14ac:dyDescent="0.3">
      <c r="A67" s="76"/>
      <c r="B67" s="120"/>
      <c r="C67" s="120"/>
      <c r="D67" s="120"/>
      <c r="E67" s="120"/>
      <c r="F67" s="124"/>
      <c r="G67" s="74"/>
    </row>
    <row r="68" spans="1:7" ht="15" thickBot="1" x14ac:dyDescent="0.35">
      <c r="A68" s="76" t="s">
        <v>113</v>
      </c>
      <c r="B68" s="120"/>
      <c r="C68" s="120"/>
      <c r="D68" s="120"/>
      <c r="E68" s="120"/>
      <c r="F68" s="80">
        <f>+F64-F66</f>
        <v>1</v>
      </c>
      <c r="G68" s="74"/>
    </row>
    <row r="69" spans="1:7" ht="15" thickTop="1" thickBot="1" x14ac:dyDescent="0.35">
      <c r="A69" s="86"/>
      <c r="B69" s="87"/>
      <c r="C69" s="87"/>
      <c r="D69" s="87"/>
      <c r="E69" s="87"/>
      <c r="F69" s="87"/>
      <c r="G69" s="88"/>
    </row>
    <row r="70" spans="1:7" ht="14.4" thickTop="1" x14ac:dyDescent="0.3">
      <c r="A70" s="89"/>
      <c r="B70" s="90"/>
      <c r="C70" s="90"/>
      <c r="D70" s="90"/>
      <c r="E70" s="90"/>
      <c r="F70" s="90"/>
      <c r="G70" s="69"/>
    </row>
    <row r="71" spans="1:7" ht="14.4" x14ac:dyDescent="0.3">
      <c r="A71" s="76" t="s">
        <v>101</v>
      </c>
      <c r="B71" s="120"/>
      <c r="C71" s="120"/>
      <c r="D71" s="120"/>
      <c r="E71" s="120"/>
      <c r="F71" s="123">
        <v>0</v>
      </c>
      <c r="G71" s="74"/>
    </row>
    <row r="72" spans="1:7" ht="14.4" x14ac:dyDescent="0.3">
      <c r="A72" s="76"/>
      <c r="B72" s="120"/>
      <c r="C72" s="120"/>
      <c r="D72" s="120"/>
      <c r="E72" s="120"/>
      <c r="F72" s="120"/>
      <c r="G72" s="74"/>
    </row>
    <row r="73" spans="1:7" ht="14.4" x14ac:dyDescent="0.3">
      <c r="A73" s="76" t="s">
        <v>102</v>
      </c>
      <c r="B73" s="120"/>
      <c r="C73" s="120"/>
      <c r="D73" s="120"/>
      <c r="E73" s="120"/>
      <c r="F73" s="122">
        <v>24717</v>
      </c>
      <c r="G73" s="74"/>
    </row>
    <row r="74" spans="1:7" ht="14.4" x14ac:dyDescent="0.3">
      <c r="A74" s="76" t="s">
        <v>135</v>
      </c>
      <c r="B74" s="120"/>
      <c r="C74" s="120"/>
      <c r="D74" s="120"/>
      <c r="E74" s="120"/>
      <c r="F74" s="120"/>
      <c r="G74" s="74"/>
    </row>
    <row r="75" spans="1:7" ht="14.4" x14ac:dyDescent="0.3">
      <c r="A75" s="76"/>
      <c r="B75" s="120"/>
      <c r="C75" s="120"/>
      <c r="D75" s="120"/>
      <c r="E75" s="120"/>
      <c r="F75" s="120"/>
      <c r="G75" s="74"/>
    </row>
    <row r="76" spans="1:7" ht="14.4" x14ac:dyDescent="0.3">
      <c r="A76" s="76" t="s">
        <v>103</v>
      </c>
      <c r="B76" s="120"/>
      <c r="C76" s="120"/>
      <c r="D76" s="120"/>
      <c r="E76" s="120"/>
      <c r="F76" s="123">
        <f>ROUNDDOWN(F71/F73,2)</f>
        <v>0</v>
      </c>
      <c r="G76" s="74"/>
    </row>
    <row r="77" spans="1:7" ht="14.4" x14ac:dyDescent="0.3">
      <c r="A77" s="76"/>
      <c r="B77" s="120"/>
      <c r="C77" s="120"/>
      <c r="D77" s="120"/>
      <c r="E77" s="120"/>
      <c r="F77" s="127"/>
      <c r="G77" s="74"/>
    </row>
    <row r="78" spans="1:7" ht="14.4" x14ac:dyDescent="0.3">
      <c r="A78" s="76" t="s">
        <v>104</v>
      </c>
      <c r="B78" s="120"/>
      <c r="C78" s="120"/>
      <c r="D78" s="120"/>
      <c r="E78" s="120"/>
      <c r="F78" s="81">
        <f>+F73*F76</f>
        <v>0</v>
      </c>
      <c r="G78" s="74"/>
    </row>
    <row r="79" spans="1:7" ht="14.4" x14ac:dyDescent="0.3">
      <c r="A79" s="76"/>
      <c r="B79" s="120"/>
      <c r="C79" s="120"/>
      <c r="D79" s="120"/>
      <c r="E79" s="120"/>
      <c r="F79" s="120"/>
      <c r="G79" s="74"/>
    </row>
    <row r="80" spans="1:7" ht="14.4" x14ac:dyDescent="0.3">
      <c r="A80" s="76" t="s">
        <v>105</v>
      </c>
      <c r="B80" s="120"/>
      <c r="C80" s="120"/>
      <c r="D80" s="120"/>
      <c r="E80" s="120"/>
      <c r="F80" s="124">
        <v>1</v>
      </c>
      <c r="G80" s="74"/>
    </row>
    <row r="81" spans="1:7" ht="14.4" x14ac:dyDescent="0.3">
      <c r="A81" s="76"/>
      <c r="B81" s="120"/>
      <c r="C81" s="120"/>
      <c r="D81" s="120"/>
      <c r="E81" s="120"/>
      <c r="F81" s="124"/>
      <c r="G81" s="74"/>
    </row>
    <row r="82" spans="1:7" ht="14.4" x14ac:dyDescent="0.3">
      <c r="A82" s="76" t="s">
        <v>2</v>
      </c>
      <c r="B82" s="120"/>
      <c r="C82" s="120"/>
      <c r="D82" s="120"/>
      <c r="E82" s="120"/>
      <c r="F82" s="124">
        <f>+F76/100000</f>
        <v>0</v>
      </c>
      <c r="G82" s="74"/>
    </row>
    <row r="83" spans="1:7" ht="14.4" x14ac:dyDescent="0.3">
      <c r="A83" s="76"/>
      <c r="B83" s="120"/>
      <c r="C83" s="120"/>
      <c r="D83" s="120"/>
      <c r="E83" s="120"/>
      <c r="F83" s="124"/>
      <c r="G83" s="74"/>
    </row>
    <row r="84" spans="1:7" ht="15" thickBot="1" x14ac:dyDescent="0.35">
      <c r="A84" s="76" t="s">
        <v>106</v>
      </c>
      <c r="B84" s="120"/>
      <c r="C84" s="120"/>
      <c r="D84" s="120"/>
      <c r="E84" s="120"/>
      <c r="F84" s="80">
        <f>+F80-F82</f>
        <v>1</v>
      </c>
      <c r="G84" s="74"/>
    </row>
    <row r="85" spans="1:7" ht="15" thickTop="1" x14ac:dyDescent="0.3">
      <c r="A85" s="76"/>
      <c r="B85" s="120"/>
      <c r="C85" s="120"/>
      <c r="D85" s="120"/>
      <c r="E85" s="120"/>
      <c r="F85" s="124"/>
      <c r="G85" s="74"/>
    </row>
    <row r="86" spans="1:7" ht="14.4" x14ac:dyDescent="0.3">
      <c r="A86" s="92"/>
      <c r="B86" s="128"/>
      <c r="C86" s="128"/>
      <c r="D86" s="128"/>
      <c r="E86" s="128"/>
      <c r="F86" s="129"/>
      <c r="G86" s="74"/>
    </row>
    <row r="87" spans="1:7" ht="14.4" x14ac:dyDescent="0.3">
      <c r="A87" s="76" t="s">
        <v>115</v>
      </c>
      <c r="B87" s="120"/>
      <c r="C87" s="120"/>
      <c r="D87" s="120"/>
      <c r="E87" s="120"/>
      <c r="F87" s="123">
        <v>124232.65</v>
      </c>
      <c r="G87" s="74"/>
    </row>
    <row r="88" spans="1:7" ht="14.4" x14ac:dyDescent="0.3">
      <c r="A88" s="76"/>
      <c r="B88" s="120"/>
      <c r="C88" s="120"/>
      <c r="D88" s="120"/>
      <c r="E88" s="120"/>
      <c r="F88" s="120"/>
      <c r="G88" s="74"/>
    </row>
    <row r="89" spans="1:7" ht="14.4" x14ac:dyDescent="0.3">
      <c r="A89" s="76" t="s">
        <v>116</v>
      </c>
      <c r="B89" s="120"/>
      <c r="C89" s="120"/>
      <c r="D89" s="120"/>
      <c r="E89" s="120"/>
      <c r="F89" s="122">
        <v>11637</v>
      </c>
      <c r="G89" s="74"/>
    </row>
    <row r="90" spans="1:7" ht="14.4" x14ac:dyDescent="0.3">
      <c r="A90" s="76" t="s">
        <v>136</v>
      </c>
      <c r="B90" s="120"/>
      <c r="C90" s="120"/>
      <c r="D90" s="120"/>
      <c r="E90" s="120"/>
      <c r="F90" s="120"/>
      <c r="G90" s="74"/>
    </row>
    <row r="91" spans="1:7" ht="14.4" x14ac:dyDescent="0.3">
      <c r="A91" s="76"/>
      <c r="B91" s="120"/>
      <c r="C91" s="120"/>
      <c r="D91" s="120"/>
      <c r="E91" s="120"/>
      <c r="F91" s="120"/>
      <c r="G91" s="74"/>
    </row>
    <row r="92" spans="1:7" ht="14.4" x14ac:dyDescent="0.3">
      <c r="A92" s="76" t="s">
        <v>117</v>
      </c>
      <c r="B92" s="120"/>
      <c r="C92" s="120"/>
      <c r="D92" s="120"/>
      <c r="E92" s="120"/>
      <c r="F92" s="123">
        <f>ROUNDDOWN(F87/F89,2)</f>
        <v>10.67</v>
      </c>
      <c r="G92" s="74"/>
    </row>
    <row r="93" spans="1:7" ht="14.4" x14ac:dyDescent="0.3">
      <c r="A93" s="76"/>
      <c r="B93" s="120"/>
      <c r="C93" s="120"/>
      <c r="D93" s="120"/>
      <c r="E93" s="120"/>
      <c r="F93" s="127"/>
      <c r="G93" s="74"/>
    </row>
    <row r="94" spans="1:7" ht="14.4" x14ac:dyDescent="0.3">
      <c r="A94" s="76" t="s">
        <v>118</v>
      </c>
      <c r="B94" s="120"/>
      <c r="C94" s="120"/>
      <c r="D94" s="120"/>
      <c r="E94" s="120"/>
      <c r="F94" s="81">
        <f>+F89*F92</f>
        <v>124166.79</v>
      </c>
      <c r="G94" s="74"/>
    </row>
    <row r="95" spans="1:7" ht="14.4" x14ac:dyDescent="0.3">
      <c r="A95" s="76"/>
      <c r="B95" s="120"/>
      <c r="C95" s="120"/>
      <c r="D95" s="120"/>
      <c r="E95" s="120"/>
      <c r="F95" s="120"/>
      <c r="G95" s="74"/>
    </row>
    <row r="96" spans="1:7" ht="14.4" x14ac:dyDescent="0.3">
      <c r="A96" s="76" t="s">
        <v>119</v>
      </c>
      <c r="B96" s="120"/>
      <c r="C96" s="120"/>
      <c r="D96" s="120"/>
      <c r="E96" s="120"/>
      <c r="F96" s="124">
        <v>0.79346000000000005</v>
      </c>
      <c r="G96" s="74"/>
    </row>
    <row r="97" spans="1:7" ht="14.4" x14ac:dyDescent="0.3">
      <c r="A97" s="76"/>
      <c r="B97" s="120"/>
      <c r="C97" s="120"/>
      <c r="D97" s="120"/>
      <c r="E97" s="120"/>
      <c r="F97" s="124"/>
      <c r="G97" s="74"/>
    </row>
    <row r="98" spans="1:7" ht="14.4" x14ac:dyDescent="0.3">
      <c r="A98" s="76" t="s">
        <v>2</v>
      </c>
      <c r="B98" s="120"/>
      <c r="C98" s="120"/>
      <c r="D98" s="120"/>
      <c r="E98" s="120"/>
      <c r="F98" s="124">
        <f>+F92/1000</f>
        <v>1.0670000000000001E-2</v>
      </c>
      <c r="G98" s="74"/>
    </row>
    <row r="99" spans="1:7" ht="14.4" x14ac:dyDescent="0.3">
      <c r="A99" s="76"/>
      <c r="B99" s="120"/>
      <c r="C99" s="120"/>
      <c r="D99" s="120"/>
      <c r="E99" s="120"/>
      <c r="F99" s="124"/>
      <c r="G99" s="74"/>
    </row>
    <row r="100" spans="1:7" ht="15" thickBot="1" x14ac:dyDescent="0.35">
      <c r="A100" s="76" t="s">
        <v>120</v>
      </c>
      <c r="B100" s="120"/>
      <c r="C100" s="120"/>
      <c r="D100" s="120"/>
      <c r="E100" s="120"/>
      <c r="F100" s="80">
        <f>+F96-F98</f>
        <v>0.7827900000000001</v>
      </c>
      <c r="G100" s="74"/>
    </row>
    <row r="101" spans="1:7" ht="15" thickTop="1" x14ac:dyDescent="0.3">
      <c r="A101" s="92"/>
      <c r="B101" s="128"/>
      <c r="C101" s="128"/>
      <c r="D101" s="128"/>
      <c r="E101" s="128"/>
      <c r="F101" s="129"/>
      <c r="G101" s="74"/>
    </row>
    <row r="102" spans="1:7" ht="15.6" x14ac:dyDescent="0.3">
      <c r="A102" s="95"/>
      <c r="F102" s="130"/>
      <c r="G102" s="74"/>
    </row>
    <row r="103" spans="1:7" ht="15.6" x14ac:dyDescent="0.3">
      <c r="A103" s="62" t="s">
        <v>15</v>
      </c>
      <c r="B103" s="118"/>
      <c r="C103" s="131"/>
      <c r="D103" s="131"/>
      <c r="E103" s="131">
        <v>45306</v>
      </c>
      <c r="F103" s="131">
        <v>45396</v>
      </c>
      <c r="G103" s="65"/>
    </row>
    <row r="104" spans="1:7" ht="15.6" x14ac:dyDescent="0.3">
      <c r="A104" s="95"/>
      <c r="C104" s="132"/>
      <c r="D104" s="132"/>
      <c r="E104" s="132"/>
      <c r="F104" s="132"/>
      <c r="G104" s="74"/>
    </row>
    <row r="105" spans="1:7" ht="15.6" x14ac:dyDescent="0.3">
      <c r="A105" s="98"/>
      <c r="B105" s="126"/>
      <c r="C105" s="133"/>
      <c r="D105" s="133"/>
      <c r="E105" s="134" t="s">
        <v>19</v>
      </c>
      <c r="F105" s="134" t="s">
        <v>16</v>
      </c>
      <c r="G105" s="74"/>
    </row>
    <row r="106" spans="1:7" x14ac:dyDescent="0.3">
      <c r="A106" s="85"/>
      <c r="B106" s="126"/>
      <c r="C106" s="126"/>
      <c r="D106" s="126"/>
      <c r="E106" s="135"/>
      <c r="F106" s="136"/>
      <c r="G106" s="74"/>
    </row>
    <row r="107" spans="1:7" x14ac:dyDescent="0.3">
      <c r="A107" s="85" t="s">
        <v>21</v>
      </c>
      <c r="B107" s="126"/>
      <c r="C107" s="126"/>
      <c r="D107" s="126"/>
      <c r="E107" s="135">
        <v>6.3218699999999997</v>
      </c>
      <c r="F107" s="136">
        <v>12.64</v>
      </c>
      <c r="G107" s="74"/>
    </row>
    <row r="108" spans="1:7" x14ac:dyDescent="0.3">
      <c r="A108" s="85" t="s">
        <v>20</v>
      </c>
      <c r="B108" s="126"/>
      <c r="C108" s="126"/>
      <c r="D108" s="126"/>
      <c r="E108" s="135">
        <v>6.72187</v>
      </c>
      <c r="F108" s="137">
        <v>16.760000000000002</v>
      </c>
      <c r="G108" s="74"/>
    </row>
    <row r="109" spans="1:7" x14ac:dyDescent="0.3">
      <c r="A109" s="85" t="s">
        <v>22</v>
      </c>
      <c r="B109" s="126"/>
      <c r="C109" s="126"/>
      <c r="D109" s="126"/>
      <c r="E109" s="135">
        <v>7.0218699999999998</v>
      </c>
      <c r="F109" s="137">
        <v>17.510000000000002</v>
      </c>
      <c r="G109" s="74"/>
    </row>
    <row r="110" spans="1:7" x14ac:dyDescent="0.3">
      <c r="A110" s="85" t="s">
        <v>114</v>
      </c>
      <c r="B110" s="126"/>
      <c r="C110" s="126"/>
      <c r="D110" s="126"/>
      <c r="E110" s="135">
        <v>7.3218699999999997</v>
      </c>
      <c r="F110" s="137">
        <v>18.25</v>
      </c>
      <c r="G110" s="74"/>
    </row>
    <row r="111" spans="1:7" x14ac:dyDescent="0.3">
      <c r="A111" s="85" t="s">
        <v>107</v>
      </c>
      <c r="B111" s="126"/>
      <c r="C111" s="126"/>
      <c r="D111" s="126"/>
      <c r="E111" s="135">
        <v>8.3218700000000005</v>
      </c>
      <c r="F111" s="137">
        <v>20.75</v>
      </c>
      <c r="G111" s="74"/>
    </row>
    <row r="112" spans="1:7" x14ac:dyDescent="0.3">
      <c r="A112" s="85" t="s">
        <v>121</v>
      </c>
      <c r="B112" s="126"/>
      <c r="C112" s="126"/>
      <c r="D112" s="126"/>
      <c r="E112" s="135">
        <v>9.2218699999999991</v>
      </c>
      <c r="F112" s="137">
        <v>18.239999999999998</v>
      </c>
      <c r="G112" s="74"/>
    </row>
    <row r="113" spans="1:7" x14ac:dyDescent="0.3">
      <c r="A113" s="75"/>
      <c r="E113" s="138"/>
      <c r="F113" s="139"/>
      <c r="G113" s="74"/>
    </row>
    <row r="114" spans="1:7" x14ac:dyDescent="0.3">
      <c r="A114" s="75"/>
      <c r="E114" s="138"/>
      <c r="F114" s="140"/>
      <c r="G114" s="74"/>
    </row>
    <row r="115" spans="1:7" ht="14.4" thickBot="1" x14ac:dyDescent="0.35">
      <c r="A115" s="104"/>
      <c r="B115" s="105"/>
      <c r="C115" s="105"/>
      <c r="D115" s="105"/>
      <c r="E115" s="105"/>
      <c r="F115" s="105"/>
      <c r="G115" s="88"/>
    </row>
    <row r="116" spans="1:7" ht="14.4" thickTop="1" x14ac:dyDescent="0.3"/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6" orientation="portrait" r:id="rId1"/>
  <headerFooter alignWithMargins="0"/>
  <rowBreaks count="1" manualBreakCount="1">
    <brk id="69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6206C-5B36-436F-9311-575BDA8530A9}">
  <sheetPr>
    <tabColor rgb="FF89CB31"/>
  </sheetPr>
  <dimension ref="A1:G116"/>
  <sheetViews>
    <sheetView zoomScale="80" zoomScaleNormal="80" workbookViewId="0"/>
  </sheetViews>
  <sheetFormatPr defaultColWidth="9.33203125" defaultRowHeight="13.8" x14ac:dyDescent="0.3"/>
  <cols>
    <col min="1" max="4" width="9.33203125" style="106"/>
    <col min="5" max="5" width="12.5546875" style="106" customWidth="1"/>
    <col min="6" max="6" width="22.44140625" style="106" bestFit="1" customWidth="1"/>
    <col min="7" max="16384" width="9.33203125" style="106"/>
  </cols>
  <sheetData>
    <row r="1" spans="1:7" ht="14.4" thickTop="1" x14ac:dyDescent="0.3">
      <c r="A1" s="67"/>
      <c r="B1" s="68"/>
      <c r="C1" s="68"/>
      <c r="D1" s="68"/>
      <c r="E1" s="68"/>
      <c r="F1" s="68"/>
      <c r="G1" s="69"/>
    </row>
    <row r="2" spans="1:7" ht="15.6" x14ac:dyDescent="0.3">
      <c r="A2" s="70"/>
      <c r="B2" s="116"/>
      <c r="C2" s="117" t="s">
        <v>137</v>
      </c>
      <c r="G2" s="74"/>
    </row>
    <row r="3" spans="1:7" ht="15.6" x14ac:dyDescent="0.3">
      <c r="A3" s="70"/>
      <c r="B3" s="116"/>
      <c r="C3" s="116"/>
      <c r="G3" s="74"/>
    </row>
    <row r="4" spans="1:7" ht="15.6" x14ac:dyDescent="0.3">
      <c r="A4" s="62" t="s">
        <v>1</v>
      </c>
      <c r="B4" s="118"/>
      <c r="C4" s="118"/>
      <c r="D4" s="118"/>
      <c r="E4" s="118"/>
      <c r="F4" s="119">
        <v>45352</v>
      </c>
      <c r="G4" s="65"/>
    </row>
    <row r="5" spans="1:7" ht="15.6" x14ac:dyDescent="0.3">
      <c r="A5" s="62" t="s">
        <v>0</v>
      </c>
      <c r="B5" s="118"/>
      <c r="C5" s="118"/>
      <c r="D5" s="118"/>
      <c r="E5" s="118"/>
      <c r="F5" s="119">
        <v>45366</v>
      </c>
      <c r="G5" s="65"/>
    </row>
    <row r="6" spans="1:7" x14ac:dyDescent="0.3">
      <c r="A6" s="75"/>
      <c r="G6" s="74"/>
    </row>
    <row r="7" spans="1:7" ht="14.4" x14ac:dyDescent="0.3">
      <c r="A7" s="76" t="s">
        <v>13</v>
      </c>
      <c r="B7" s="120"/>
      <c r="C7" s="120"/>
      <c r="D7" s="120"/>
      <c r="E7" s="120"/>
      <c r="F7" s="121">
        <v>2635664.96</v>
      </c>
      <c r="G7" s="74"/>
    </row>
    <row r="8" spans="1:7" ht="14.4" x14ac:dyDescent="0.3">
      <c r="A8" s="76"/>
      <c r="B8" s="120"/>
      <c r="C8" s="120"/>
      <c r="D8" s="120"/>
      <c r="E8" s="120"/>
      <c r="F8" s="120"/>
      <c r="G8" s="74"/>
    </row>
    <row r="9" spans="1:7" ht="14.4" x14ac:dyDescent="0.3">
      <c r="A9" s="76" t="s">
        <v>3</v>
      </c>
      <c r="B9" s="120"/>
      <c r="C9" s="120"/>
      <c r="D9" s="120"/>
      <c r="E9" s="120"/>
      <c r="F9" s="122">
        <v>623812</v>
      </c>
      <c r="G9" s="74"/>
    </row>
    <row r="10" spans="1:7" ht="14.4" x14ac:dyDescent="0.3">
      <c r="A10" s="141" t="s">
        <v>138</v>
      </c>
      <c r="B10" s="120"/>
      <c r="C10" s="120"/>
      <c r="D10" s="120"/>
      <c r="E10" s="120"/>
      <c r="F10" s="120"/>
      <c r="G10" s="74"/>
    </row>
    <row r="11" spans="1:7" ht="14.4" x14ac:dyDescent="0.3">
      <c r="A11" s="76"/>
      <c r="B11" s="120"/>
      <c r="C11" s="120"/>
      <c r="D11" s="120"/>
      <c r="E11" s="120"/>
      <c r="F11" s="120"/>
      <c r="G11" s="74"/>
    </row>
    <row r="12" spans="1:7" ht="14.4" x14ac:dyDescent="0.3">
      <c r="A12" s="76" t="s">
        <v>4</v>
      </c>
      <c r="B12" s="120"/>
      <c r="C12" s="120"/>
      <c r="D12" s="120"/>
      <c r="E12" s="120"/>
      <c r="F12" s="121">
        <f>ROUNDDOWN(F7/F9,2)</f>
        <v>4.22</v>
      </c>
      <c r="G12" s="74"/>
    </row>
    <row r="13" spans="1:7" ht="14.4" x14ac:dyDescent="0.3">
      <c r="A13" s="76"/>
      <c r="B13" s="120"/>
      <c r="C13" s="120"/>
      <c r="D13" s="120"/>
      <c r="E13" s="120"/>
      <c r="F13" s="123"/>
      <c r="G13" s="74"/>
    </row>
    <row r="14" spans="1:7" ht="14.4" x14ac:dyDescent="0.3">
      <c r="A14" s="76" t="s">
        <v>5</v>
      </c>
      <c r="B14" s="120"/>
      <c r="C14" s="120"/>
      <c r="D14" s="120"/>
      <c r="E14" s="120"/>
      <c r="F14" s="108">
        <f>+F9*F12</f>
        <v>2632486.6399999997</v>
      </c>
      <c r="G14" s="74"/>
    </row>
    <row r="15" spans="1:7" ht="14.4" x14ac:dyDescent="0.3">
      <c r="A15" s="76"/>
      <c r="B15" s="120"/>
      <c r="C15" s="120"/>
      <c r="D15" s="120"/>
      <c r="E15" s="120"/>
      <c r="F15" s="120"/>
      <c r="G15" s="74"/>
    </row>
    <row r="16" spans="1:7" ht="14.4" x14ac:dyDescent="0.3">
      <c r="A16" s="76" t="s">
        <v>6</v>
      </c>
      <c r="B16" s="120"/>
      <c r="C16" s="120"/>
      <c r="D16" s="120"/>
      <c r="E16" s="120"/>
      <c r="F16" s="124">
        <v>0.83055000000000001</v>
      </c>
      <c r="G16" s="74"/>
    </row>
    <row r="17" spans="1:7" ht="14.4" x14ac:dyDescent="0.3">
      <c r="A17" s="76"/>
      <c r="B17" s="120"/>
      <c r="C17" s="120"/>
      <c r="D17" s="120"/>
      <c r="E17" s="120"/>
      <c r="F17" s="124"/>
      <c r="G17" s="74"/>
    </row>
    <row r="18" spans="1:7" ht="14.4" x14ac:dyDescent="0.3">
      <c r="A18" s="76" t="s">
        <v>2</v>
      </c>
      <c r="B18" s="120"/>
      <c r="C18" s="120"/>
      <c r="D18" s="120"/>
      <c r="E18" s="120"/>
      <c r="F18" s="124">
        <f>+F12/1000</f>
        <v>4.2199999999999998E-3</v>
      </c>
      <c r="G18" s="74"/>
    </row>
    <row r="19" spans="1:7" ht="14.4" x14ac:dyDescent="0.3">
      <c r="A19" s="76"/>
      <c r="B19" s="120"/>
      <c r="C19" s="120"/>
      <c r="D19" s="120"/>
      <c r="E19" s="120"/>
      <c r="F19" s="124"/>
      <c r="G19" s="74"/>
    </row>
    <row r="20" spans="1:7" ht="15" thickBot="1" x14ac:dyDescent="0.35">
      <c r="A20" s="76" t="s">
        <v>7</v>
      </c>
      <c r="B20" s="120"/>
      <c r="C20" s="120"/>
      <c r="D20" s="120"/>
      <c r="E20" s="120"/>
      <c r="F20" s="80">
        <f>+F16-F18</f>
        <v>0.82633000000000001</v>
      </c>
      <c r="G20" s="74"/>
    </row>
    <row r="21" spans="1:7" ht="15" thickTop="1" x14ac:dyDescent="0.3">
      <c r="A21" s="76"/>
      <c r="B21" s="120"/>
      <c r="C21" s="120"/>
      <c r="D21" s="120"/>
      <c r="E21" s="120"/>
      <c r="F21" s="124"/>
      <c r="G21" s="74"/>
    </row>
    <row r="22" spans="1:7" ht="14.4" x14ac:dyDescent="0.3">
      <c r="A22" s="76"/>
      <c r="B22" s="120"/>
      <c r="C22" s="120"/>
      <c r="D22" s="120"/>
      <c r="E22" s="120"/>
      <c r="F22" s="124"/>
      <c r="G22" s="74"/>
    </row>
    <row r="23" spans="1:7" ht="14.4" x14ac:dyDescent="0.3">
      <c r="A23" s="76" t="s">
        <v>28</v>
      </c>
      <c r="B23" s="120"/>
      <c r="C23" s="120"/>
      <c r="D23" s="120"/>
      <c r="E23" s="120"/>
      <c r="F23" s="123">
        <v>0</v>
      </c>
      <c r="G23" s="74"/>
    </row>
    <row r="24" spans="1:7" ht="14.4" x14ac:dyDescent="0.3">
      <c r="A24" s="76"/>
      <c r="B24" s="120"/>
      <c r="C24" s="120"/>
      <c r="D24" s="120"/>
      <c r="E24" s="120"/>
      <c r="F24" s="120"/>
      <c r="G24" s="74"/>
    </row>
    <row r="25" spans="1:7" ht="14.4" x14ac:dyDescent="0.3">
      <c r="A25" s="76" t="s">
        <v>29</v>
      </c>
      <c r="B25" s="120"/>
      <c r="C25" s="120"/>
      <c r="D25" s="120"/>
      <c r="E25" s="120"/>
      <c r="F25" s="122">
        <v>39664</v>
      </c>
      <c r="G25" s="74"/>
    </row>
    <row r="26" spans="1:7" ht="14.4" x14ac:dyDescent="0.3">
      <c r="A26" s="141" t="s">
        <v>139</v>
      </c>
      <c r="B26" s="120"/>
      <c r="C26" s="120"/>
      <c r="D26" s="120"/>
      <c r="E26" s="120"/>
      <c r="F26" s="120"/>
      <c r="G26" s="74"/>
    </row>
    <row r="27" spans="1:7" ht="14.4" x14ac:dyDescent="0.3">
      <c r="A27" s="76"/>
      <c r="B27" s="120"/>
      <c r="C27" s="120"/>
      <c r="D27" s="120"/>
      <c r="E27" s="120"/>
      <c r="F27" s="120"/>
      <c r="G27" s="74"/>
    </row>
    <row r="28" spans="1:7" ht="14.4" x14ac:dyDescent="0.3">
      <c r="A28" s="76" t="s">
        <v>30</v>
      </c>
      <c r="B28" s="120"/>
      <c r="C28" s="120"/>
      <c r="D28" s="120"/>
      <c r="E28" s="120"/>
      <c r="F28" s="123">
        <f>ROUNDDOWN(F23/F25,2)</f>
        <v>0</v>
      </c>
      <c r="G28" s="74"/>
    </row>
    <row r="29" spans="1:7" ht="14.4" x14ac:dyDescent="0.3">
      <c r="A29" s="76"/>
      <c r="B29" s="120"/>
      <c r="C29" s="120"/>
      <c r="D29" s="120"/>
      <c r="E29" s="120"/>
      <c r="F29" s="123"/>
      <c r="G29" s="74"/>
    </row>
    <row r="30" spans="1:7" ht="14.4" x14ac:dyDescent="0.3">
      <c r="A30" s="76" t="s">
        <v>31</v>
      </c>
      <c r="B30" s="120"/>
      <c r="C30" s="120"/>
      <c r="D30" s="120"/>
      <c r="E30" s="120"/>
      <c r="F30" s="81">
        <f>+F25*F28</f>
        <v>0</v>
      </c>
      <c r="G30" s="74"/>
    </row>
    <row r="31" spans="1:7" ht="14.4" x14ac:dyDescent="0.3">
      <c r="A31" s="76"/>
      <c r="B31" s="120"/>
      <c r="C31" s="120"/>
      <c r="D31" s="120"/>
      <c r="E31" s="120"/>
      <c r="F31" s="120"/>
      <c r="G31" s="74"/>
    </row>
    <row r="32" spans="1:7" ht="14.4" x14ac:dyDescent="0.3">
      <c r="A32" s="76" t="s">
        <v>32</v>
      </c>
      <c r="B32" s="120"/>
      <c r="C32" s="120"/>
      <c r="D32" s="120"/>
      <c r="E32" s="120"/>
      <c r="F32" s="124">
        <v>1</v>
      </c>
      <c r="G32" s="74"/>
    </row>
    <row r="33" spans="1:7" ht="14.4" x14ac:dyDescent="0.3">
      <c r="A33" s="76"/>
      <c r="B33" s="120"/>
      <c r="C33" s="120"/>
      <c r="D33" s="120"/>
      <c r="E33" s="120"/>
      <c r="F33" s="124"/>
      <c r="G33" s="74"/>
    </row>
    <row r="34" spans="1:7" ht="14.4" x14ac:dyDescent="0.3">
      <c r="A34" s="76" t="s">
        <v>2</v>
      </c>
      <c r="B34" s="120"/>
      <c r="C34" s="120"/>
      <c r="D34" s="120"/>
      <c r="E34" s="120"/>
      <c r="F34" s="124">
        <f>+F28/100000</f>
        <v>0</v>
      </c>
      <c r="G34" s="74"/>
    </row>
    <row r="35" spans="1:7" ht="14.4" x14ac:dyDescent="0.3">
      <c r="A35" s="76"/>
      <c r="B35" s="120"/>
      <c r="C35" s="120"/>
      <c r="D35" s="120"/>
      <c r="E35" s="120"/>
      <c r="F35" s="124"/>
      <c r="G35" s="74"/>
    </row>
    <row r="36" spans="1:7" ht="15" thickBot="1" x14ac:dyDescent="0.35">
      <c r="A36" s="76" t="s">
        <v>33</v>
      </c>
      <c r="B36" s="120"/>
      <c r="C36" s="120"/>
      <c r="D36" s="120"/>
      <c r="E36" s="120"/>
      <c r="F36" s="80">
        <f>+F32-F34</f>
        <v>1</v>
      </c>
      <c r="G36" s="74"/>
    </row>
    <row r="37" spans="1:7" ht="15" thickTop="1" x14ac:dyDescent="0.3">
      <c r="A37" s="76"/>
      <c r="B37" s="120"/>
      <c r="C37" s="120"/>
      <c r="D37" s="120"/>
      <c r="E37" s="120"/>
      <c r="F37" s="124"/>
      <c r="G37" s="74"/>
    </row>
    <row r="38" spans="1:7" ht="14.4" x14ac:dyDescent="0.3">
      <c r="A38" s="76"/>
      <c r="B38" s="120"/>
      <c r="C38" s="120"/>
      <c r="D38" s="120"/>
      <c r="E38" s="120"/>
      <c r="F38" s="124"/>
      <c r="G38" s="74"/>
    </row>
    <row r="39" spans="1:7" ht="14.4" x14ac:dyDescent="0.3">
      <c r="A39" s="76" t="s">
        <v>34</v>
      </c>
      <c r="B39" s="120"/>
      <c r="C39" s="120"/>
      <c r="D39" s="120"/>
      <c r="E39" s="120"/>
      <c r="F39" s="123">
        <v>0</v>
      </c>
      <c r="G39" s="74"/>
    </row>
    <row r="40" spans="1:7" ht="14.4" x14ac:dyDescent="0.3">
      <c r="A40" s="76"/>
      <c r="B40" s="120"/>
      <c r="C40" s="120"/>
      <c r="D40" s="120"/>
      <c r="E40" s="120"/>
      <c r="F40" s="120"/>
      <c r="G40" s="74"/>
    </row>
    <row r="41" spans="1:7" ht="14.4" x14ac:dyDescent="0.3">
      <c r="A41" s="76" t="s">
        <v>35</v>
      </c>
      <c r="B41" s="120"/>
      <c r="C41" s="120"/>
      <c r="D41" s="120"/>
      <c r="E41" s="120"/>
      <c r="F41" s="122">
        <v>21635</v>
      </c>
      <c r="G41" s="74"/>
    </row>
    <row r="42" spans="1:7" ht="14.4" x14ac:dyDescent="0.3">
      <c r="A42" s="141" t="s">
        <v>140</v>
      </c>
      <c r="B42" s="120"/>
      <c r="C42" s="120"/>
      <c r="D42" s="120"/>
      <c r="E42" s="120"/>
      <c r="F42" s="120"/>
      <c r="G42" s="74"/>
    </row>
    <row r="43" spans="1:7" ht="14.4" x14ac:dyDescent="0.3">
      <c r="A43" s="76"/>
      <c r="B43" s="120"/>
      <c r="C43" s="120"/>
      <c r="D43" s="120"/>
      <c r="E43" s="120"/>
      <c r="F43" s="120"/>
      <c r="G43" s="74"/>
    </row>
    <row r="44" spans="1:7" ht="14.4" x14ac:dyDescent="0.3">
      <c r="A44" s="76" t="s">
        <v>36</v>
      </c>
      <c r="B44" s="120"/>
      <c r="C44" s="120"/>
      <c r="D44" s="120"/>
      <c r="E44" s="120"/>
      <c r="F44" s="123">
        <f>ROUNDDOWN(F39/F41,2)</f>
        <v>0</v>
      </c>
      <c r="G44" s="74"/>
    </row>
    <row r="45" spans="1:7" ht="14.4" x14ac:dyDescent="0.3">
      <c r="A45" s="76"/>
      <c r="B45" s="120"/>
      <c r="C45" s="120"/>
      <c r="D45" s="120"/>
      <c r="E45" s="120"/>
      <c r="F45" s="125"/>
      <c r="G45" s="74"/>
    </row>
    <row r="46" spans="1:7" ht="14.4" x14ac:dyDescent="0.3">
      <c r="A46" s="76" t="s">
        <v>37</v>
      </c>
      <c r="B46" s="120"/>
      <c r="C46" s="120"/>
      <c r="D46" s="120"/>
      <c r="E46" s="120"/>
      <c r="F46" s="81">
        <f>+F41*F44</f>
        <v>0</v>
      </c>
      <c r="G46" s="74"/>
    </row>
    <row r="47" spans="1:7" ht="14.4" x14ac:dyDescent="0.3">
      <c r="A47" s="76"/>
      <c r="B47" s="120"/>
      <c r="C47" s="120"/>
      <c r="D47" s="120"/>
      <c r="E47" s="120"/>
      <c r="F47" s="120"/>
      <c r="G47" s="74"/>
    </row>
    <row r="48" spans="1:7" ht="14.4" x14ac:dyDescent="0.3">
      <c r="A48" s="76" t="s">
        <v>38</v>
      </c>
      <c r="B48" s="120"/>
      <c r="C48" s="120"/>
      <c r="D48" s="120"/>
      <c r="E48" s="120"/>
      <c r="F48" s="124">
        <v>1</v>
      </c>
      <c r="G48" s="74"/>
    </row>
    <row r="49" spans="1:7" ht="14.4" x14ac:dyDescent="0.3">
      <c r="A49" s="76"/>
      <c r="B49" s="120"/>
      <c r="C49" s="120"/>
      <c r="D49" s="120"/>
      <c r="E49" s="120"/>
      <c r="F49" s="124"/>
      <c r="G49" s="74"/>
    </row>
    <row r="50" spans="1:7" ht="14.4" x14ac:dyDescent="0.3">
      <c r="A50" s="76" t="s">
        <v>2</v>
      </c>
      <c r="B50" s="120"/>
      <c r="C50" s="120"/>
      <c r="D50" s="120"/>
      <c r="E50" s="120"/>
      <c r="F50" s="124">
        <f>+F44/100000</f>
        <v>0</v>
      </c>
      <c r="G50" s="74"/>
    </row>
    <row r="51" spans="1:7" ht="14.4" x14ac:dyDescent="0.3">
      <c r="A51" s="76"/>
      <c r="B51" s="120"/>
      <c r="C51" s="120"/>
      <c r="D51" s="120"/>
      <c r="E51" s="120"/>
      <c r="F51" s="124"/>
      <c r="G51" s="74"/>
    </row>
    <row r="52" spans="1:7" ht="15" thickBot="1" x14ac:dyDescent="0.35">
      <c r="A52" s="76" t="s">
        <v>39</v>
      </c>
      <c r="B52" s="120"/>
      <c r="C52" s="120"/>
      <c r="D52" s="120"/>
      <c r="E52" s="120"/>
      <c r="F52" s="80">
        <f>+F48-F50</f>
        <v>1</v>
      </c>
      <c r="G52" s="74"/>
    </row>
    <row r="53" spans="1:7" ht="16.2" thickTop="1" x14ac:dyDescent="0.3">
      <c r="A53" s="83"/>
      <c r="B53" s="126"/>
      <c r="C53" s="117"/>
      <c r="D53" s="126"/>
      <c r="E53" s="126"/>
      <c r="F53" s="126"/>
      <c r="G53" s="74"/>
    </row>
    <row r="54" spans="1:7" x14ac:dyDescent="0.3">
      <c r="A54" s="85"/>
      <c r="B54" s="126"/>
      <c r="C54" s="126"/>
      <c r="D54" s="126"/>
      <c r="E54" s="126"/>
      <c r="F54" s="126"/>
      <c r="G54" s="74"/>
    </row>
    <row r="55" spans="1:7" ht="14.4" x14ac:dyDescent="0.3">
      <c r="A55" s="76" t="s">
        <v>108</v>
      </c>
      <c r="B55" s="120"/>
      <c r="C55" s="120"/>
      <c r="D55" s="120"/>
      <c r="E55" s="120"/>
      <c r="F55" s="123">
        <v>0</v>
      </c>
      <c r="G55" s="74"/>
    </row>
    <row r="56" spans="1:7" ht="14.4" x14ac:dyDescent="0.3">
      <c r="A56" s="76"/>
      <c r="B56" s="120"/>
      <c r="C56" s="120"/>
      <c r="D56" s="120"/>
      <c r="E56" s="120"/>
      <c r="F56" s="120"/>
      <c r="G56" s="74"/>
    </row>
    <row r="57" spans="1:7" ht="14.4" x14ac:dyDescent="0.3">
      <c r="A57" s="76" t="s">
        <v>109</v>
      </c>
      <c r="B57" s="120"/>
      <c r="C57" s="120"/>
      <c r="D57" s="120"/>
      <c r="E57" s="120"/>
      <c r="F57" s="122">
        <v>18029</v>
      </c>
      <c r="G57" s="74"/>
    </row>
    <row r="58" spans="1:7" ht="14.4" x14ac:dyDescent="0.3">
      <c r="A58" s="141" t="s">
        <v>141</v>
      </c>
      <c r="B58" s="120"/>
      <c r="C58" s="120"/>
      <c r="D58" s="120"/>
      <c r="E58" s="120"/>
      <c r="F58" s="120"/>
      <c r="G58" s="74"/>
    </row>
    <row r="59" spans="1:7" ht="14.4" x14ac:dyDescent="0.3">
      <c r="A59" s="76"/>
      <c r="B59" s="120"/>
      <c r="C59" s="120"/>
      <c r="D59" s="120"/>
      <c r="E59" s="120"/>
      <c r="F59" s="120"/>
      <c r="G59" s="74"/>
    </row>
    <row r="60" spans="1:7" ht="14.4" x14ac:dyDescent="0.3">
      <c r="A60" s="76" t="s">
        <v>110</v>
      </c>
      <c r="B60" s="120"/>
      <c r="C60" s="120"/>
      <c r="D60" s="120"/>
      <c r="E60" s="120"/>
      <c r="F60" s="123">
        <f>ROUNDDOWN(F55/F57,2)</f>
        <v>0</v>
      </c>
      <c r="G60" s="74"/>
    </row>
    <row r="61" spans="1:7" ht="14.4" x14ac:dyDescent="0.3">
      <c r="A61" s="76"/>
      <c r="B61" s="120"/>
      <c r="C61" s="120"/>
      <c r="D61" s="120"/>
      <c r="E61" s="120"/>
      <c r="F61" s="125"/>
      <c r="G61" s="74"/>
    </row>
    <row r="62" spans="1:7" ht="14.4" x14ac:dyDescent="0.3">
      <c r="A62" s="76" t="s">
        <v>111</v>
      </c>
      <c r="B62" s="120"/>
      <c r="C62" s="120"/>
      <c r="D62" s="120"/>
      <c r="E62" s="120"/>
      <c r="F62" s="81">
        <f>+F57*F60</f>
        <v>0</v>
      </c>
      <c r="G62" s="74"/>
    </row>
    <row r="63" spans="1:7" ht="14.4" x14ac:dyDescent="0.3">
      <c r="A63" s="76"/>
      <c r="B63" s="120"/>
      <c r="C63" s="120"/>
      <c r="D63" s="120"/>
      <c r="E63" s="120"/>
      <c r="F63" s="120"/>
      <c r="G63" s="74"/>
    </row>
    <row r="64" spans="1:7" ht="14.4" x14ac:dyDescent="0.3">
      <c r="A64" s="76" t="s">
        <v>112</v>
      </c>
      <c r="B64" s="120"/>
      <c r="C64" s="120"/>
      <c r="D64" s="120"/>
      <c r="E64" s="120"/>
      <c r="F64" s="124">
        <v>1</v>
      </c>
      <c r="G64" s="74"/>
    </row>
    <row r="65" spans="1:7" ht="14.4" x14ac:dyDescent="0.3">
      <c r="A65" s="76"/>
      <c r="B65" s="120"/>
      <c r="C65" s="120"/>
      <c r="D65" s="120"/>
      <c r="E65" s="120"/>
      <c r="F65" s="124"/>
      <c r="G65" s="74"/>
    </row>
    <row r="66" spans="1:7" ht="14.4" x14ac:dyDescent="0.3">
      <c r="A66" s="76" t="s">
        <v>2</v>
      </c>
      <c r="B66" s="120"/>
      <c r="C66" s="120"/>
      <c r="D66" s="120"/>
      <c r="E66" s="120"/>
      <c r="F66" s="124">
        <f>+F60/100000</f>
        <v>0</v>
      </c>
      <c r="G66" s="74"/>
    </row>
    <row r="67" spans="1:7" ht="14.4" x14ac:dyDescent="0.3">
      <c r="A67" s="76"/>
      <c r="B67" s="120"/>
      <c r="C67" s="120"/>
      <c r="D67" s="120"/>
      <c r="E67" s="120"/>
      <c r="F67" s="124"/>
      <c r="G67" s="74"/>
    </row>
    <row r="68" spans="1:7" ht="15" thickBot="1" x14ac:dyDescent="0.35">
      <c r="A68" s="76" t="s">
        <v>113</v>
      </c>
      <c r="B68" s="120"/>
      <c r="C68" s="120"/>
      <c r="D68" s="120"/>
      <c r="E68" s="120"/>
      <c r="F68" s="80">
        <f>+F64-F66</f>
        <v>1</v>
      </c>
      <c r="G68" s="74"/>
    </row>
    <row r="69" spans="1:7" ht="15" thickTop="1" thickBot="1" x14ac:dyDescent="0.35">
      <c r="A69" s="86"/>
      <c r="B69" s="87"/>
      <c r="C69" s="87"/>
      <c r="D69" s="87"/>
      <c r="E69" s="87"/>
      <c r="F69" s="87"/>
      <c r="G69" s="88"/>
    </row>
    <row r="70" spans="1:7" ht="14.4" thickTop="1" x14ac:dyDescent="0.3">
      <c r="A70" s="89"/>
      <c r="B70" s="90"/>
      <c r="C70" s="90"/>
      <c r="D70" s="90"/>
      <c r="E70" s="90"/>
      <c r="F70" s="90"/>
      <c r="G70" s="69"/>
    </row>
    <row r="71" spans="1:7" ht="14.4" x14ac:dyDescent="0.3">
      <c r="A71" s="76" t="s">
        <v>101</v>
      </c>
      <c r="B71" s="120"/>
      <c r="C71" s="120"/>
      <c r="D71" s="120"/>
      <c r="E71" s="120"/>
      <c r="F71" s="123">
        <v>0</v>
      </c>
      <c r="G71" s="74"/>
    </row>
    <row r="72" spans="1:7" ht="14.4" x14ac:dyDescent="0.3">
      <c r="A72" s="76"/>
      <c r="B72" s="120"/>
      <c r="C72" s="120"/>
      <c r="D72" s="120"/>
      <c r="E72" s="120"/>
      <c r="F72" s="120"/>
      <c r="G72" s="74"/>
    </row>
    <row r="73" spans="1:7" ht="14.4" x14ac:dyDescent="0.3">
      <c r="A73" s="76" t="s">
        <v>102</v>
      </c>
      <c r="B73" s="120"/>
      <c r="C73" s="120"/>
      <c r="D73" s="120"/>
      <c r="E73" s="120"/>
      <c r="F73" s="122">
        <v>18031</v>
      </c>
      <c r="G73" s="74"/>
    </row>
    <row r="74" spans="1:7" ht="14.4" x14ac:dyDescent="0.3">
      <c r="A74" s="141" t="s">
        <v>142</v>
      </c>
      <c r="B74" s="120"/>
      <c r="C74" s="120"/>
      <c r="D74" s="120"/>
      <c r="E74" s="120"/>
      <c r="F74" s="120"/>
      <c r="G74" s="74"/>
    </row>
    <row r="75" spans="1:7" ht="14.4" x14ac:dyDescent="0.3">
      <c r="A75" s="76"/>
      <c r="B75" s="120"/>
      <c r="C75" s="120"/>
      <c r="D75" s="120"/>
      <c r="E75" s="120"/>
      <c r="F75" s="120"/>
      <c r="G75" s="74"/>
    </row>
    <row r="76" spans="1:7" ht="14.4" x14ac:dyDescent="0.3">
      <c r="A76" s="76" t="s">
        <v>103</v>
      </c>
      <c r="B76" s="120"/>
      <c r="C76" s="120"/>
      <c r="D76" s="120"/>
      <c r="E76" s="120"/>
      <c r="F76" s="123">
        <f>ROUNDDOWN(F71/F73,2)</f>
        <v>0</v>
      </c>
      <c r="G76" s="74"/>
    </row>
    <row r="77" spans="1:7" ht="14.4" x14ac:dyDescent="0.3">
      <c r="A77" s="76"/>
      <c r="B77" s="120"/>
      <c r="C77" s="120"/>
      <c r="D77" s="120"/>
      <c r="E77" s="120"/>
      <c r="F77" s="127"/>
      <c r="G77" s="74"/>
    </row>
    <row r="78" spans="1:7" ht="14.4" x14ac:dyDescent="0.3">
      <c r="A78" s="76" t="s">
        <v>104</v>
      </c>
      <c r="B78" s="120"/>
      <c r="C78" s="120"/>
      <c r="D78" s="120"/>
      <c r="E78" s="120"/>
      <c r="F78" s="81">
        <f>+F73*F76</f>
        <v>0</v>
      </c>
      <c r="G78" s="74"/>
    </row>
    <row r="79" spans="1:7" ht="14.4" x14ac:dyDescent="0.3">
      <c r="A79" s="76"/>
      <c r="B79" s="120"/>
      <c r="C79" s="120"/>
      <c r="D79" s="120"/>
      <c r="E79" s="120"/>
      <c r="F79" s="120"/>
      <c r="G79" s="74"/>
    </row>
    <row r="80" spans="1:7" ht="14.4" x14ac:dyDescent="0.3">
      <c r="A80" s="76" t="s">
        <v>105</v>
      </c>
      <c r="B80" s="120"/>
      <c r="C80" s="120"/>
      <c r="D80" s="120"/>
      <c r="E80" s="120"/>
      <c r="F80" s="124">
        <v>1</v>
      </c>
      <c r="G80" s="74"/>
    </row>
    <row r="81" spans="1:7" ht="14.4" x14ac:dyDescent="0.3">
      <c r="A81" s="76"/>
      <c r="B81" s="120"/>
      <c r="C81" s="120"/>
      <c r="D81" s="120"/>
      <c r="E81" s="120"/>
      <c r="F81" s="124"/>
      <c r="G81" s="74"/>
    </row>
    <row r="82" spans="1:7" ht="14.4" x14ac:dyDescent="0.3">
      <c r="A82" s="76" t="s">
        <v>2</v>
      </c>
      <c r="B82" s="120"/>
      <c r="C82" s="120"/>
      <c r="D82" s="120"/>
      <c r="E82" s="120"/>
      <c r="F82" s="124">
        <f>+F76/100000</f>
        <v>0</v>
      </c>
      <c r="G82" s="74"/>
    </row>
    <row r="83" spans="1:7" ht="14.4" x14ac:dyDescent="0.3">
      <c r="A83" s="76"/>
      <c r="B83" s="120"/>
      <c r="C83" s="120"/>
      <c r="D83" s="120"/>
      <c r="E83" s="120"/>
      <c r="F83" s="124"/>
      <c r="G83" s="74"/>
    </row>
    <row r="84" spans="1:7" ht="15" thickBot="1" x14ac:dyDescent="0.35">
      <c r="A84" s="76" t="s">
        <v>106</v>
      </c>
      <c r="B84" s="120"/>
      <c r="C84" s="120"/>
      <c r="D84" s="120"/>
      <c r="E84" s="120"/>
      <c r="F84" s="80">
        <f>+F80-F82</f>
        <v>1</v>
      </c>
      <c r="G84" s="74"/>
    </row>
    <row r="85" spans="1:7" ht="15" thickTop="1" x14ac:dyDescent="0.3">
      <c r="A85" s="76"/>
      <c r="B85" s="120"/>
      <c r="C85" s="120"/>
      <c r="D85" s="120"/>
      <c r="E85" s="120"/>
      <c r="F85" s="124"/>
      <c r="G85" s="74"/>
    </row>
    <row r="86" spans="1:7" ht="14.4" x14ac:dyDescent="0.3">
      <c r="A86" s="92"/>
      <c r="B86" s="128"/>
      <c r="C86" s="128"/>
      <c r="D86" s="128"/>
      <c r="E86" s="128"/>
      <c r="F86" s="129"/>
      <c r="G86" s="74"/>
    </row>
    <row r="87" spans="1:7" ht="14.4" x14ac:dyDescent="0.3">
      <c r="A87" s="76" t="s">
        <v>115</v>
      </c>
      <c r="B87" s="120"/>
      <c r="C87" s="120"/>
      <c r="D87" s="120"/>
      <c r="E87" s="120"/>
      <c r="F87" s="123">
        <v>47489.18</v>
      </c>
      <c r="G87" s="74"/>
    </row>
    <row r="88" spans="1:7" ht="14.4" x14ac:dyDescent="0.3">
      <c r="A88" s="76"/>
      <c r="B88" s="120"/>
      <c r="C88" s="120"/>
      <c r="D88" s="120"/>
      <c r="E88" s="120"/>
      <c r="F88" s="120"/>
      <c r="G88" s="74"/>
    </row>
    <row r="89" spans="1:7" ht="14.4" x14ac:dyDescent="0.3">
      <c r="A89" s="76" t="s">
        <v>116</v>
      </c>
      <c r="B89" s="120"/>
      <c r="C89" s="120"/>
      <c r="D89" s="120"/>
      <c r="E89" s="120"/>
      <c r="F89" s="122">
        <v>11148</v>
      </c>
      <c r="G89" s="74"/>
    </row>
    <row r="90" spans="1:7" ht="14.4" x14ac:dyDescent="0.3">
      <c r="A90" s="141" t="s">
        <v>143</v>
      </c>
      <c r="B90" s="120"/>
      <c r="C90" s="120"/>
      <c r="D90" s="120"/>
      <c r="E90" s="120"/>
      <c r="F90" s="120"/>
      <c r="G90" s="74"/>
    </row>
    <row r="91" spans="1:7" ht="14.4" x14ac:dyDescent="0.3">
      <c r="A91" s="76"/>
      <c r="B91" s="120"/>
      <c r="C91" s="120"/>
      <c r="D91" s="120"/>
      <c r="E91" s="120"/>
      <c r="F91" s="120"/>
      <c r="G91" s="74"/>
    </row>
    <row r="92" spans="1:7" ht="14.4" x14ac:dyDescent="0.3">
      <c r="A92" s="76" t="s">
        <v>117</v>
      </c>
      <c r="B92" s="120"/>
      <c r="C92" s="120"/>
      <c r="D92" s="120"/>
      <c r="E92" s="120"/>
      <c r="F92" s="123">
        <f>ROUNDDOWN(F87/F89,2)</f>
        <v>4.25</v>
      </c>
      <c r="G92" s="74"/>
    </row>
    <row r="93" spans="1:7" ht="14.4" x14ac:dyDescent="0.3">
      <c r="A93" s="76"/>
      <c r="B93" s="120"/>
      <c r="C93" s="120"/>
      <c r="D93" s="120"/>
      <c r="E93" s="120"/>
      <c r="F93" s="127"/>
      <c r="G93" s="74"/>
    </row>
    <row r="94" spans="1:7" ht="14.4" x14ac:dyDescent="0.3">
      <c r="A94" s="76" t="s">
        <v>118</v>
      </c>
      <c r="B94" s="120"/>
      <c r="C94" s="120"/>
      <c r="D94" s="120"/>
      <c r="E94" s="120"/>
      <c r="F94" s="81">
        <f>+F89*F92</f>
        <v>47379</v>
      </c>
      <c r="G94" s="74"/>
    </row>
    <row r="95" spans="1:7" ht="14.4" x14ac:dyDescent="0.3">
      <c r="A95" s="76"/>
      <c r="B95" s="120"/>
      <c r="C95" s="120"/>
      <c r="D95" s="120"/>
      <c r="E95" s="120"/>
      <c r="F95" s="120"/>
      <c r="G95" s="74"/>
    </row>
    <row r="96" spans="1:7" ht="14.4" x14ac:dyDescent="0.3">
      <c r="A96" s="76" t="s">
        <v>119</v>
      </c>
      <c r="B96" s="120"/>
      <c r="C96" s="120"/>
      <c r="D96" s="120"/>
      <c r="E96" s="120"/>
      <c r="F96" s="124">
        <v>0.80810999999999999</v>
      </c>
      <c r="G96" s="74"/>
    </row>
    <row r="97" spans="1:7" ht="14.4" x14ac:dyDescent="0.3">
      <c r="A97" s="76"/>
      <c r="B97" s="120"/>
      <c r="C97" s="120"/>
      <c r="D97" s="120"/>
      <c r="E97" s="120"/>
      <c r="F97" s="124"/>
      <c r="G97" s="74"/>
    </row>
    <row r="98" spans="1:7" ht="14.4" x14ac:dyDescent="0.3">
      <c r="A98" s="76" t="s">
        <v>2</v>
      </c>
      <c r="B98" s="120"/>
      <c r="C98" s="120"/>
      <c r="D98" s="120"/>
      <c r="E98" s="120"/>
      <c r="F98" s="124">
        <f>+F92/1000</f>
        <v>4.2500000000000003E-3</v>
      </c>
      <c r="G98" s="74"/>
    </row>
    <row r="99" spans="1:7" ht="14.4" x14ac:dyDescent="0.3">
      <c r="A99" s="76"/>
      <c r="B99" s="120"/>
      <c r="C99" s="120"/>
      <c r="D99" s="120"/>
      <c r="E99" s="120"/>
      <c r="F99" s="124"/>
      <c r="G99" s="74"/>
    </row>
    <row r="100" spans="1:7" ht="15" thickBot="1" x14ac:dyDescent="0.35">
      <c r="A100" s="76" t="s">
        <v>120</v>
      </c>
      <c r="B100" s="120"/>
      <c r="C100" s="120"/>
      <c r="D100" s="120"/>
      <c r="E100" s="120"/>
      <c r="F100" s="80">
        <f>+F96-F98</f>
        <v>0.80386000000000002</v>
      </c>
      <c r="G100" s="74"/>
    </row>
    <row r="101" spans="1:7" ht="15" thickTop="1" x14ac:dyDescent="0.3">
      <c r="A101" s="92"/>
      <c r="B101" s="128"/>
      <c r="C101" s="128"/>
      <c r="D101" s="128"/>
      <c r="E101" s="128"/>
      <c r="F101" s="129"/>
      <c r="G101" s="74"/>
    </row>
    <row r="102" spans="1:7" ht="15.6" x14ac:dyDescent="0.3">
      <c r="A102" s="95"/>
      <c r="F102" s="130"/>
      <c r="G102" s="74"/>
    </row>
    <row r="103" spans="1:7" ht="15.6" x14ac:dyDescent="0.3">
      <c r="A103" s="62" t="s">
        <v>15</v>
      </c>
      <c r="B103" s="118"/>
      <c r="C103" s="131"/>
      <c r="D103" s="131"/>
      <c r="E103" s="131">
        <v>45275</v>
      </c>
      <c r="F103" s="131">
        <v>45365</v>
      </c>
      <c r="G103" s="65"/>
    </row>
    <row r="104" spans="1:7" ht="15.6" x14ac:dyDescent="0.3">
      <c r="A104" s="95"/>
      <c r="C104" s="132"/>
      <c r="D104" s="132"/>
      <c r="E104" s="132"/>
      <c r="F104" s="132"/>
      <c r="G104" s="74"/>
    </row>
    <row r="105" spans="1:7" ht="15.6" x14ac:dyDescent="0.3">
      <c r="A105" s="98"/>
      <c r="B105" s="126"/>
      <c r="C105" s="133"/>
      <c r="D105" s="133"/>
      <c r="E105" s="134" t="s">
        <v>19</v>
      </c>
      <c r="F105" s="134" t="s">
        <v>16</v>
      </c>
      <c r="G105" s="74"/>
    </row>
    <row r="106" spans="1:7" x14ac:dyDescent="0.3">
      <c r="A106" s="85"/>
      <c r="B106" s="126"/>
      <c r="C106" s="126"/>
      <c r="D106" s="126"/>
      <c r="E106" s="135"/>
      <c r="F106" s="136"/>
      <c r="G106" s="74"/>
    </row>
    <row r="107" spans="1:7" x14ac:dyDescent="0.3">
      <c r="A107" s="85" t="s">
        <v>21</v>
      </c>
      <c r="B107" s="126"/>
      <c r="C107" s="126"/>
      <c r="D107" s="126"/>
      <c r="E107" s="135">
        <v>6.1705300000000003</v>
      </c>
      <c r="F107" s="136">
        <v>12.78</v>
      </c>
      <c r="G107" s="74"/>
    </row>
    <row r="108" spans="1:7" x14ac:dyDescent="0.3">
      <c r="A108" s="85" t="s">
        <v>20</v>
      </c>
      <c r="B108" s="126"/>
      <c r="C108" s="126"/>
      <c r="D108" s="126"/>
      <c r="E108" s="135">
        <v>6.5705299999999998</v>
      </c>
      <c r="F108" s="137">
        <v>16.38</v>
      </c>
      <c r="G108" s="74"/>
    </row>
    <row r="109" spans="1:7" x14ac:dyDescent="0.3">
      <c r="A109" s="85" t="s">
        <v>22</v>
      </c>
      <c r="B109" s="126"/>
      <c r="C109" s="126"/>
      <c r="D109" s="126"/>
      <c r="E109" s="135">
        <v>6.8705299999999996</v>
      </c>
      <c r="F109" s="137">
        <v>17.13</v>
      </c>
      <c r="G109" s="74"/>
    </row>
    <row r="110" spans="1:7" x14ac:dyDescent="0.3">
      <c r="A110" s="85" t="s">
        <v>114</v>
      </c>
      <c r="B110" s="126"/>
      <c r="C110" s="126"/>
      <c r="D110" s="126"/>
      <c r="E110" s="135">
        <v>7.1705300000000003</v>
      </c>
      <c r="F110" s="137">
        <v>17.88</v>
      </c>
      <c r="G110" s="74"/>
    </row>
    <row r="111" spans="1:7" x14ac:dyDescent="0.3">
      <c r="A111" s="85" t="s">
        <v>107</v>
      </c>
      <c r="B111" s="126"/>
      <c r="C111" s="126"/>
      <c r="D111" s="126"/>
      <c r="E111" s="135">
        <v>8.1705299999999994</v>
      </c>
      <c r="F111" s="137">
        <v>20.37</v>
      </c>
      <c r="G111" s="74"/>
    </row>
    <row r="112" spans="1:7" x14ac:dyDescent="0.3">
      <c r="A112" s="85" t="s">
        <v>121</v>
      </c>
      <c r="B112" s="126"/>
      <c r="C112" s="126"/>
      <c r="D112" s="126"/>
      <c r="E112" s="135">
        <v>9.2205300000000001</v>
      </c>
      <c r="F112" s="137">
        <v>18.579999999999998</v>
      </c>
      <c r="G112" s="74"/>
    </row>
    <row r="113" spans="1:7" x14ac:dyDescent="0.3">
      <c r="A113" s="75"/>
      <c r="E113" s="138"/>
      <c r="F113" s="139"/>
      <c r="G113" s="74"/>
    </row>
    <row r="114" spans="1:7" x14ac:dyDescent="0.3">
      <c r="A114" s="75"/>
      <c r="E114" s="138"/>
      <c r="F114" s="140"/>
      <c r="G114" s="74"/>
    </row>
    <row r="115" spans="1:7" ht="14.4" thickBot="1" x14ac:dyDescent="0.35">
      <c r="A115" s="104"/>
      <c r="B115" s="105"/>
      <c r="C115" s="105"/>
      <c r="D115" s="105"/>
      <c r="E115" s="105"/>
      <c r="F115" s="105"/>
      <c r="G115" s="88"/>
    </row>
    <row r="116" spans="1:7" ht="14.4" thickTop="1" x14ac:dyDescent="0.3"/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6" orientation="portrait" r:id="rId1"/>
  <headerFooter alignWithMargins="0"/>
  <rowBreaks count="1" manualBreakCount="1">
    <brk id="69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B0C9B-447D-41AE-8815-0392453A60B2}">
  <sheetPr>
    <tabColor rgb="FF2D2926"/>
  </sheetPr>
  <dimension ref="A1:G116"/>
  <sheetViews>
    <sheetView zoomScale="80" zoomScaleNormal="80" workbookViewId="0"/>
  </sheetViews>
  <sheetFormatPr defaultColWidth="9.33203125" defaultRowHeight="13.8" x14ac:dyDescent="0.3"/>
  <cols>
    <col min="1" max="4" width="9.33203125" style="106"/>
    <col min="5" max="5" width="12.5546875" style="106" customWidth="1"/>
    <col min="6" max="6" width="22.44140625" style="106" bestFit="1" customWidth="1"/>
    <col min="7" max="16384" width="9.33203125" style="106"/>
  </cols>
  <sheetData>
    <row r="1" spans="1:7" ht="14.4" thickTop="1" x14ac:dyDescent="0.3">
      <c r="A1" s="67"/>
      <c r="B1" s="68"/>
      <c r="C1" s="68"/>
      <c r="D1" s="68"/>
      <c r="E1" s="68"/>
      <c r="F1" s="68"/>
      <c r="G1" s="69"/>
    </row>
    <row r="2" spans="1:7" ht="15.6" x14ac:dyDescent="0.3">
      <c r="A2" s="70"/>
      <c r="B2" s="116"/>
      <c r="C2" s="117" t="s">
        <v>144</v>
      </c>
      <c r="G2" s="74"/>
    </row>
    <row r="3" spans="1:7" ht="15.6" x14ac:dyDescent="0.3">
      <c r="A3" s="70"/>
      <c r="B3" s="116"/>
      <c r="C3" s="116"/>
      <c r="G3" s="74"/>
    </row>
    <row r="4" spans="1:7" ht="15.6" x14ac:dyDescent="0.3">
      <c r="A4" s="62" t="s">
        <v>1</v>
      </c>
      <c r="B4" s="118"/>
      <c r="C4" s="118"/>
      <c r="D4" s="118"/>
      <c r="E4" s="118"/>
      <c r="F4" s="119">
        <v>45352</v>
      </c>
      <c r="G4" s="65"/>
    </row>
    <row r="5" spans="1:7" ht="15.6" x14ac:dyDescent="0.3">
      <c r="A5" s="62" t="s">
        <v>0</v>
      </c>
      <c r="B5" s="118"/>
      <c r="C5" s="118"/>
      <c r="D5" s="118"/>
      <c r="E5" s="118"/>
      <c r="F5" s="119">
        <v>45366</v>
      </c>
      <c r="G5" s="65"/>
    </row>
    <row r="6" spans="1:7" x14ac:dyDescent="0.3">
      <c r="A6" s="75"/>
      <c r="G6" s="74"/>
    </row>
    <row r="7" spans="1:7" ht="14.4" x14ac:dyDescent="0.3">
      <c r="A7" s="76" t="s">
        <v>13</v>
      </c>
      <c r="B7" s="120"/>
      <c r="C7" s="120"/>
      <c r="D7" s="120"/>
      <c r="E7" s="120"/>
      <c r="F7" s="121">
        <v>0</v>
      </c>
      <c r="G7" s="74"/>
    </row>
    <row r="8" spans="1:7" ht="14.4" x14ac:dyDescent="0.3">
      <c r="A8" s="76"/>
      <c r="B8" s="120"/>
      <c r="C8" s="120"/>
      <c r="D8" s="120"/>
      <c r="E8" s="120"/>
      <c r="F8" s="120"/>
      <c r="G8" s="74"/>
    </row>
    <row r="9" spans="1:7" ht="14.4" x14ac:dyDescent="0.3">
      <c r="A9" s="76" t="s">
        <v>3</v>
      </c>
      <c r="B9" s="120"/>
      <c r="C9" s="120"/>
      <c r="D9" s="120"/>
      <c r="E9" s="120"/>
      <c r="F9" s="122">
        <v>747000</v>
      </c>
      <c r="G9" s="74"/>
    </row>
    <row r="10" spans="1:7" ht="14.4" x14ac:dyDescent="0.3">
      <c r="A10" s="141" t="s">
        <v>145</v>
      </c>
      <c r="B10" s="120"/>
      <c r="C10" s="120"/>
      <c r="D10" s="120"/>
      <c r="E10" s="120"/>
      <c r="F10" s="120"/>
      <c r="G10" s="74"/>
    </row>
    <row r="11" spans="1:7" ht="14.4" x14ac:dyDescent="0.3">
      <c r="A11" s="76"/>
      <c r="B11" s="120"/>
      <c r="C11" s="120"/>
      <c r="D11" s="120"/>
      <c r="E11" s="120"/>
      <c r="F11" s="120"/>
      <c r="G11" s="74"/>
    </row>
    <row r="12" spans="1:7" ht="14.4" x14ac:dyDescent="0.3">
      <c r="A12" s="76" t="s">
        <v>4</v>
      </c>
      <c r="B12" s="120"/>
      <c r="C12" s="120"/>
      <c r="D12" s="120"/>
      <c r="E12" s="120"/>
      <c r="F12" s="121">
        <f>ROUNDDOWN(F7/F9,2)</f>
        <v>0</v>
      </c>
      <c r="G12" s="74"/>
    </row>
    <row r="13" spans="1:7" ht="14.4" x14ac:dyDescent="0.3">
      <c r="A13" s="76"/>
      <c r="B13" s="120"/>
      <c r="C13" s="120"/>
      <c r="D13" s="120"/>
      <c r="E13" s="120"/>
      <c r="F13" s="123"/>
      <c r="G13" s="74"/>
    </row>
    <row r="14" spans="1:7" ht="14.4" x14ac:dyDescent="0.3">
      <c r="A14" s="76" t="s">
        <v>5</v>
      </c>
      <c r="B14" s="120"/>
      <c r="C14" s="120"/>
      <c r="D14" s="120"/>
      <c r="E14" s="120"/>
      <c r="F14" s="108">
        <f>+F9*F12</f>
        <v>0</v>
      </c>
      <c r="G14" s="74"/>
    </row>
    <row r="15" spans="1:7" ht="14.4" x14ac:dyDescent="0.3">
      <c r="A15" s="76"/>
      <c r="B15" s="120"/>
      <c r="C15" s="120"/>
      <c r="D15" s="120"/>
      <c r="E15" s="120"/>
      <c r="F15" s="120"/>
      <c r="G15" s="74"/>
    </row>
    <row r="16" spans="1:7" ht="14.4" x14ac:dyDescent="0.3">
      <c r="A16" s="76" t="s">
        <v>6</v>
      </c>
      <c r="B16" s="120"/>
      <c r="C16" s="120"/>
      <c r="D16" s="120"/>
      <c r="E16" s="120"/>
      <c r="F16" s="124">
        <v>1</v>
      </c>
      <c r="G16" s="74"/>
    </row>
    <row r="17" spans="1:7" ht="14.4" x14ac:dyDescent="0.3">
      <c r="A17" s="76"/>
      <c r="B17" s="120"/>
      <c r="C17" s="120"/>
      <c r="D17" s="120"/>
      <c r="E17" s="120"/>
      <c r="F17" s="124"/>
      <c r="G17" s="74"/>
    </row>
    <row r="18" spans="1:7" ht="14.4" x14ac:dyDescent="0.3">
      <c r="A18" s="76" t="s">
        <v>2</v>
      </c>
      <c r="B18" s="120"/>
      <c r="C18" s="120"/>
      <c r="D18" s="120"/>
      <c r="E18" s="120"/>
      <c r="F18" s="124">
        <f>+F12/1000</f>
        <v>0</v>
      </c>
      <c r="G18" s="74"/>
    </row>
    <row r="19" spans="1:7" ht="14.4" x14ac:dyDescent="0.3">
      <c r="A19" s="76"/>
      <c r="B19" s="120"/>
      <c r="C19" s="120"/>
      <c r="D19" s="120"/>
      <c r="E19" s="120"/>
      <c r="F19" s="124"/>
      <c r="G19" s="74"/>
    </row>
    <row r="20" spans="1:7" ht="15" thickBot="1" x14ac:dyDescent="0.35">
      <c r="A20" s="76" t="s">
        <v>7</v>
      </c>
      <c r="B20" s="120"/>
      <c r="C20" s="120"/>
      <c r="D20" s="120"/>
      <c r="E20" s="120"/>
      <c r="F20" s="80">
        <f>+F16-F18</f>
        <v>1</v>
      </c>
      <c r="G20" s="74"/>
    </row>
    <row r="21" spans="1:7" ht="15" thickTop="1" x14ac:dyDescent="0.3">
      <c r="A21" s="76"/>
      <c r="B21" s="120"/>
      <c r="C21" s="120"/>
      <c r="D21" s="120"/>
      <c r="E21" s="120"/>
      <c r="F21" s="124"/>
      <c r="G21" s="74"/>
    </row>
    <row r="22" spans="1:7" ht="14.4" x14ac:dyDescent="0.3">
      <c r="A22" s="76"/>
      <c r="B22" s="120"/>
      <c r="C22" s="120"/>
      <c r="D22" s="120"/>
      <c r="E22" s="120"/>
      <c r="F22" s="124"/>
      <c r="G22" s="74"/>
    </row>
    <row r="23" spans="1:7" ht="14.4" x14ac:dyDescent="0.3">
      <c r="A23" s="76" t="s">
        <v>28</v>
      </c>
      <c r="B23" s="120"/>
      <c r="C23" s="120"/>
      <c r="D23" s="120"/>
      <c r="E23" s="120"/>
      <c r="F23" s="123">
        <v>0</v>
      </c>
      <c r="G23" s="74"/>
    </row>
    <row r="24" spans="1:7" ht="14.4" x14ac:dyDescent="0.3">
      <c r="A24" s="76"/>
      <c r="B24" s="120"/>
      <c r="C24" s="120"/>
      <c r="D24" s="120"/>
      <c r="E24" s="120"/>
      <c r="F24" s="120"/>
      <c r="G24" s="74"/>
    </row>
    <row r="25" spans="1:7" ht="14.4" x14ac:dyDescent="0.3">
      <c r="A25" s="76" t="s">
        <v>29</v>
      </c>
      <c r="B25" s="120"/>
      <c r="C25" s="120"/>
      <c r="D25" s="120"/>
      <c r="E25" s="120"/>
      <c r="F25" s="122">
        <v>33750</v>
      </c>
      <c r="G25" s="74"/>
    </row>
    <row r="26" spans="1:7" ht="14.4" x14ac:dyDescent="0.3">
      <c r="A26" s="141" t="s">
        <v>146</v>
      </c>
      <c r="B26" s="120"/>
      <c r="C26" s="120"/>
      <c r="D26" s="120"/>
      <c r="E26" s="120"/>
      <c r="F26" s="120"/>
      <c r="G26" s="74"/>
    </row>
    <row r="27" spans="1:7" ht="14.4" x14ac:dyDescent="0.3">
      <c r="A27" s="76"/>
      <c r="B27" s="120"/>
      <c r="C27" s="120"/>
      <c r="D27" s="120"/>
      <c r="E27" s="120"/>
      <c r="F27" s="120"/>
      <c r="G27" s="74"/>
    </row>
    <row r="28" spans="1:7" ht="14.4" x14ac:dyDescent="0.3">
      <c r="A28" s="76" t="s">
        <v>30</v>
      </c>
      <c r="B28" s="120"/>
      <c r="C28" s="120"/>
      <c r="D28" s="120"/>
      <c r="E28" s="120"/>
      <c r="F28" s="123">
        <f>ROUNDDOWN(F23/F25,2)</f>
        <v>0</v>
      </c>
      <c r="G28" s="74"/>
    </row>
    <row r="29" spans="1:7" ht="14.4" x14ac:dyDescent="0.3">
      <c r="A29" s="76"/>
      <c r="B29" s="120"/>
      <c r="C29" s="120"/>
      <c r="D29" s="120"/>
      <c r="E29" s="120"/>
      <c r="F29" s="123"/>
      <c r="G29" s="74"/>
    </row>
    <row r="30" spans="1:7" ht="14.4" x14ac:dyDescent="0.3">
      <c r="A30" s="76" t="s">
        <v>31</v>
      </c>
      <c r="B30" s="120"/>
      <c r="C30" s="120"/>
      <c r="D30" s="120"/>
      <c r="E30" s="120"/>
      <c r="F30" s="81">
        <f>+F25*F28</f>
        <v>0</v>
      </c>
      <c r="G30" s="74"/>
    </row>
    <row r="31" spans="1:7" ht="14.4" x14ac:dyDescent="0.3">
      <c r="A31" s="76"/>
      <c r="B31" s="120"/>
      <c r="C31" s="120"/>
      <c r="D31" s="120"/>
      <c r="E31" s="120"/>
      <c r="F31" s="120"/>
      <c r="G31" s="74"/>
    </row>
    <row r="32" spans="1:7" ht="14.4" x14ac:dyDescent="0.3">
      <c r="A32" s="76" t="s">
        <v>32</v>
      </c>
      <c r="B32" s="120"/>
      <c r="C32" s="120"/>
      <c r="D32" s="120"/>
      <c r="E32" s="120"/>
      <c r="F32" s="124">
        <v>1</v>
      </c>
      <c r="G32" s="74"/>
    </row>
    <row r="33" spans="1:7" ht="14.4" x14ac:dyDescent="0.3">
      <c r="A33" s="76"/>
      <c r="B33" s="120"/>
      <c r="C33" s="120"/>
      <c r="D33" s="120"/>
      <c r="E33" s="120"/>
      <c r="F33" s="124"/>
      <c r="G33" s="74"/>
    </row>
    <row r="34" spans="1:7" ht="14.4" x14ac:dyDescent="0.3">
      <c r="A34" s="76" t="s">
        <v>2</v>
      </c>
      <c r="B34" s="120"/>
      <c r="C34" s="120"/>
      <c r="D34" s="120"/>
      <c r="E34" s="120"/>
      <c r="F34" s="124">
        <f>+F28/100000</f>
        <v>0</v>
      </c>
      <c r="G34" s="74"/>
    </row>
    <row r="35" spans="1:7" ht="14.4" x14ac:dyDescent="0.3">
      <c r="A35" s="76"/>
      <c r="B35" s="120"/>
      <c r="C35" s="120"/>
      <c r="D35" s="120"/>
      <c r="E35" s="120"/>
      <c r="F35" s="124"/>
      <c r="G35" s="74"/>
    </row>
    <row r="36" spans="1:7" ht="15" thickBot="1" x14ac:dyDescent="0.35">
      <c r="A36" s="76" t="s">
        <v>33</v>
      </c>
      <c r="B36" s="120"/>
      <c r="C36" s="120"/>
      <c r="D36" s="120"/>
      <c r="E36" s="120"/>
      <c r="F36" s="80">
        <f>+F32-F34</f>
        <v>1</v>
      </c>
      <c r="G36" s="74"/>
    </row>
    <row r="37" spans="1:7" ht="15" thickTop="1" x14ac:dyDescent="0.3">
      <c r="A37" s="76"/>
      <c r="B37" s="120"/>
      <c r="C37" s="120"/>
      <c r="D37" s="120"/>
      <c r="E37" s="120"/>
      <c r="F37" s="124"/>
      <c r="G37" s="74"/>
    </row>
    <row r="38" spans="1:7" ht="14.4" x14ac:dyDescent="0.3">
      <c r="A38" s="76"/>
      <c r="B38" s="120"/>
      <c r="C38" s="120"/>
      <c r="D38" s="120"/>
      <c r="E38" s="120"/>
      <c r="F38" s="124"/>
      <c r="G38" s="74"/>
    </row>
    <row r="39" spans="1:7" ht="14.4" x14ac:dyDescent="0.3">
      <c r="A39" s="76" t="s">
        <v>34</v>
      </c>
      <c r="B39" s="120"/>
      <c r="C39" s="120"/>
      <c r="D39" s="120"/>
      <c r="E39" s="120"/>
      <c r="F39" s="123">
        <v>0</v>
      </c>
      <c r="G39" s="74"/>
    </row>
    <row r="40" spans="1:7" ht="14.4" x14ac:dyDescent="0.3">
      <c r="A40" s="76"/>
      <c r="B40" s="120"/>
      <c r="C40" s="120"/>
      <c r="D40" s="120"/>
      <c r="E40" s="120"/>
      <c r="F40" s="120"/>
      <c r="G40" s="74"/>
    </row>
    <row r="41" spans="1:7" ht="14.4" x14ac:dyDescent="0.3">
      <c r="A41" s="76" t="s">
        <v>35</v>
      </c>
      <c r="B41" s="120"/>
      <c r="C41" s="120"/>
      <c r="D41" s="120"/>
      <c r="E41" s="120"/>
      <c r="F41" s="122">
        <v>29250</v>
      </c>
      <c r="G41" s="74"/>
    </row>
    <row r="42" spans="1:7" ht="14.4" x14ac:dyDescent="0.3">
      <c r="A42" s="141" t="s">
        <v>147</v>
      </c>
      <c r="B42" s="120"/>
      <c r="C42" s="120"/>
      <c r="D42" s="120"/>
      <c r="E42" s="120"/>
      <c r="F42" s="120"/>
      <c r="G42" s="74"/>
    </row>
    <row r="43" spans="1:7" ht="14.4" x14ac:dyDescent="0.3">
      <c r="A43" s="76"/>
      <c r="B43" s="120"/>
      <c r="C43" s="120"/>
      <c r="D43" s="120"/>
      <c r="E43" s="120"/>
      <c r="F43" s="120"/>
      <c r="G43" s="74"/>
    </row>
    <row r="44" spans="1:7" ht="14.4" x14ac:dyDescent="0.3">
      <c r="A44" s="76" t="s">
        <v>36</v>
      </c>
      <c r="B44" s="120"/>
      <c r="C44" s="120"/>
      <c r="D44" s="120"/>
      <c r="E44" s="120"/>
      <c r="F44" s="123">
        <f>ROUNDDOWN(F39/F41,2)</f>
        <v>0</v>
      </c>
      <c r="G44" s="74"/>
    </row>
    <row r="45" spans="1:7" ht="14.4" x14ac:dyDescent="0.3">
      <c r="A45" s="76"/>
      <c r="B45" s="120"/>
      <c r="C45" s="120"/>
      <c r="D45" s="120"/>
      <c r="E45" s="120"/>
      <c r="F45" s="125"/>
      <c r="G45" s="74"/>
    </row>
    <row r="46" spans="1:7" ht="14.4" x14ac:dyDescent="0.3">
      <c r="A46" s="76" t="s">
        <v>37</v>
      </c>
      <c r="B46" s="120"/>
      <c r="C46" s="120"/>
      <c r="D46" s="120"/>
      <c r="E46" s="120"/>
      <c r="F46" s="81">
        <f>+F41*F44</f>
        <v>0</v>
      </c>
      <c r="G46" s="74"/>
    </row>
    <row r="47" spans="1:7" ht="14.4" x14ac:dyDescent="0.3">
      <c r="A47" s="76"/>
      <c r="B47" s="120"/>
      <c r="C47" s="120"/>
      <c r="D47" s="120"/>
      <c r="E47" s="120"/>
      <c r="F47" s="120"/>
      <c r="G47" s="74"/>
    </row>
    <row r="48" spans="1:7" ht="14.4" x14ac:dyDescent="0.3">
      <c r="A48" s="76" t="s">
        <v>38</v>
      </c>
      <c r="B48" s="120"/>
      <c r="C48" s="120"/>
      <c r="D48" s="120"/>
      <c r="E48" s="120"/>
      <c r="F48" s="124">
        <v>1</v>
      </c>
      <c r="G48" s="74"/>
    </row>
    <row r="49" spans="1:7" ht="14.4" x14ac:dyDescent="0.3">
      <c r="A49" s="76"/>
      <c r="B49" s="120"/>
      <c r="C49" s="120"/>
      <c r="D49" s="120"/>
      <c r="E49" s="120"/>
      <c r="F49" s="124"/>
      <c r="G49" s="74"/>
    </row>
    <row r="50" spans="1:7" ht="14.4" x14ac:dyDescent="0.3">
      <c r="A50" s="76" t="s">
        <v>2</v>
      </c>
      <c r="B50" s="120"/>
      <c r="C50" s="120"/>
      <c r="D50" s="120"/>
      <c r="E50" s="120"/>
      <c r="F50" s="124">
        <f>+F44/100000</f>
        <v>0</v>
      </c>
      <c r="G50" s="74"/>
    </row>
    <row r="51" spans="1:7" ht="14.4" x14ac:dyDescent="0.3">
      <c r="A51" s="76"/>
      <c r="B51" s="120"/>
      <c r="C51" s="120"/>
      <c r="D51" s="120"/>
      <c r="E51" s="120"/>
      <c r="F51" s="124"/>
      <c r="G51" s="74"/>
    </row>
    <row r="52" spans="1:7" ht="15" thickBot="1" x14ac:dyDescent="0.35">
      <c r="A52" s="76" t="s">
        <v>39</v>
      </c>
      <c r="B52" s="120"/>
      <c r="C52" s="120"/>
      <c r="D52" s="120"/>
      <c r="E52" s="120"/>
      <c r="F52" s="80">
        <f>+F48-F50</f>
        <v>1</v>
      </c>
      <c r="G52" s="74"/>
    </row>
    <row r="53" spans="1:7" ht="16.2" thickTop="1" x14ac:dyDescent="0.3">
      <c r="A53" s="83"/>
      <c r="B53" s="126"/>
      <c r="C53" s="117"/>
      <c r="D53" s="126"/>
      <c r="E53" s="126"/>
      <c r="F53" s="126"/>
      <c r="G53" s="74"/>
    </row>
    <row r="54" spans="1:7" x14ac:dyDescent="0.3">
      <c r="A54" s="85"/>
      <c r="B54" s="126"/>
      <c r="C54" s="126"/>
      <c r="D54" s="126"/>
      <c r="E54" s="126"/>
      <c r="F54" s="126"/>
      <c r="G54" s="74"/>
    </row>
    <row r="55" spans="1:7" ht="14.4" x14ac:dyDescent="0.3">
      <c r="A55" s="76" t="s">
        <v>108</v>
      </c>
      <c r="B55" s="120"/>
      <c r="C55" s="120"/>
      <c r="D55" s="120"/>
      <c r="E55" s="120"/>
      <c r="F55" s="123">
        <v>0</v>
      </c>
      <c r="G55" s="74"/>
    </row>
    <row r="56" spans="1:7" ht="14.4" x14ac:dyDescent="0.3">
      <c r="A56" s="76"/>
      <c r="B56" s="120"/>
      <c r="C56" s="120"/>
      <c r="D56" s="120"/>
      <c r="E56" s="120"/>
      <c r="F56" s="120"/>
      <c r="G56" s="74"/>
    </row>
    <row r="57" spans="1:7" ht="14.4" x14ac:dyDescent="0.3">
      <c r="A57" s="76" t="s">
        <v>109</v>
      </c>
      <c r="B57" s="120"/>
      <c r="C57" s="120"/>
      <c r="D57" s="120"/>
      <c r="E57" s="120"/>
      <c r="F57" s="122">
        <v>45000</v>
      </c>
      <c r="G57" s="74"/>
    </row>
    <row r="58" spans="1:7" ht="14.4" x14ac:dyDescent="0.3">
      <c r="A58" s="141" t="s">
        <v>148</v>
      </c>
      <c r="B58" s="120"/>
      <c r="C58" s="120"/>
      <c r="D58" s="120"/>
      <c r="E58" s="120"/>
      <c r="F58" s="120"/>
      <c r="G58" s="74"/>
    </row>
    <row r="59" spans="1:7" ht="14.4" x14ac:dyDescent="0.3">
      <c r="A59" s="76"/>
      <c r="B59" s="120"/>
      <c r="C59" s="120"/>
      <c r="D59" s="120"/>
      <c r="E59" s="120"/>
      <c r="F59" s="120"/>
      <c r="G59" s="74"/>
    </row>
    <row r="60" spans="1:7" ht="14.4" x14ac:dyDescent="0.3">
      <c r="A60" s="76" t="s">
        <v>110</v>
      </c>
      <c r="B60" s="120"/>
      <c r="C60" s="120"/>
      <c r="D60" s="120"/>
      <c r="E60" s="120"/>
      <c r="F60" s="123">
        <f>ROUNDDOWN(F55/F57,2)</f>
        <v>0</v>
      </c>
      <c r="G60" s="74"/>
    </row>
    <row r="61" spans="1:7" ht="14.4" x14ac:dyDescent="0.3">
      <c r="A61" s="76"/>
      <c r="B61" s="120"/>
      <c r="C61" s="120"/>
      <c r="D61" s="120"/>
      <c r="E61" s="120"/>
      <c r="F61" s="125"/>
      <c r="G61" s="74"/>
    </row>
    <row r="62" spans="1:7" ht="14.4" x14ac:dyDescent="0.3">
      <c r="A62" s="76" t="s">
        <v>111</v>
      </c>
      <c r="B62" s="120"/>
      <c r="C62" s="120"/>
      <c r="D62" s="120"/>
      <c r="E62" s="120"/>
      <c r="F62" s="81">
        <f>+F57*F60</f>
        <v>0</v>
      </c>
      <c r="G62" s="74"/>
    </row>
    <row r="63" spans="1:7" ht="14.4" x14ac:dyDescent="0.3">
      <c r="A63" s="76"/>
      <c r="B63" s="120"/>
      <c r="C63" s="120"/>
      <c r="D63" s="120"/>
      <c r="E63" s="120"/>
      <c r="F63" s="120"/>
      <c r="G63" s="74"/>
    </row>
    <row r="64" spans="1:7" ht="14.4" x14ac:dyDescent="0.3">
      <c r="A64" s="76" t="s">
        <v>112</v>
      </c>
      <c r="B64" s="120"/>
      <c r="C64" s="120"/>
      <c r="D64" s="120"/>
      <c r="E64" s="120"/>
      <c r="F64" s="124">
        <v>1</v>
      </c>
      <c r="G64" s="74"/>
    </row>
    <row r="65" spans="1:7" ht="14.4" x14ac:dyDescent="0.3">
      <c r="A65" s="76"/>
      <c r="B65" s="120"/>
      <c r="C65" s="120"/>
      <c r="D65" s="120"/>
      <c r="E65" s="120"/>
      <c r="F65" s="124"/>
      <c r="G65" s="74"/>
    </row>
    <row r="66" spans="1:7" ht="14.4" x14ac:dyDescent="0.3">
      <c r="A66" s="76" t="s">
        <v>2</v>
      </c>
      <c r="B66" s="120"/>
      <c r="C66" s="120"/>
      <c r="D66" s="120"/>
      <c r="E66" s="120"/>
      <c r="F66" s="124">
        <f>+F60/100000</f>
        <v>0</v>
      </c>
      <c r="G66" s="74"/>
    </row>
    <row r="67" spans="1:7" ht="14.4" x14ac:dyDescent="0.3">
      <c r="A67" s="76"/>
      <c r="B67" s="120"/>
      <c r="C67" s="120"/>
      <c r="D67" s="120"/>
      <c r="E67" s="120"/>
      <c r="F67" s="124"/>
      <c r="G67" s="74"/>
    </row>
    <row r="68" spans="1:7" ht="15" thickBot="1" x14ac:dyDescent="0.35">
      <c r="A68" s="76" t="s">
        <v>113</v>
      </c>
      <c r="B68" s="120"/>
      <c r="C68" s="120"/>
      <c r="D68" s="120"/>
      <c r="E68" s="120"/>
      <c r="F68" s="80">
        <f>+F64-F66</f>
        <v>1</v>
      </c>
      <c r="G68" s="74"/>
    </row>
    <row r="69" spans="1:7" ht="15" thickTop="1" thickBot="1" x14ac:dyDescent="0.35">
      <c r="A69" s="86"/>
      <c r="B69" s="87"/>
      <c r="C69" s="87"/>
      <c r="D69" s="87"/>
      <c r="E69" s="87"/>
      <c r="F69" s="87"/>
      <c r="G69" s="88"/>
    </row>
    <row r="70" spans="1:7" ht="14.4" thickTop="1" x14ac:dyDescent="0.3">
      <c r="A70" s="89"/>
      <c r="B70" s="90"/>
      <c r="C70" s="90"/>
      <c r="D70" s="90"/>
      <c r="E70" s="90"/>
      <c r="F70" s="90"/>
      <c r="G70" s="69"/>
    </row>
    <row r="71" spans="1:7" ht="14.4" x14ac:dyDescent="0.3">
      <c r="A71" s="76" t="s">
        <v>101</v>
      </c>
      <c r="B71" s="120"/>
      <c r="C71" s="120"/>
      <c r="D71" s="120"/>
      <c r="E71" s="120"/>
      <c r="F71" s="123">
        <v>0</v>
      </c>
      <c r="G71" s="74"/>
    </row>
    <row r="72" spans="1:7" ht="14.4" x14ac:dyDescent="0.3">
      <c r="A72" s="76"/>
      <c r="B72" s="120"/>
      <c r="C72" s="120"/>
      <c r="D72" s="120"/>
      <c r="E72" s="120"/>
      <c r="F72" s="120"/>
      <c r="G72" s="74"/>
    </row>
    <row r="73" spans="1:7" ht="14.4" x14ac:dyDescent="0.3">
      <c r="A73" s="76" t="s">
        <v>102</v>
      </c>
      <c r="B73" s="120"/>
      <c r="C73" s="120"/>
      <c r="D73" s="120"/>
      <c r="E73" s="120"/>
      <c r="F73" s="122">
        <v>45000</v>
      </c>
      <c r="G73" s="74"/>
    </row>
    <row r="74" spans="1:7" ht="14.4" x14ac:dyDescent="0.3">
      <c r="A74" s="141" t="s">
        <v>149</v>
      </c>
      <c r="B74" s="120"/>
      <c r="C74" s="120"/>
      <c r="D74" s="120"/>
      <c r="E74" s="120"/>
      <c r="F74" s="120"/>
      <c r="G74" s="74"/>
    </row>
    <row r="75" spans="1:7" ht="14.4" x14ac:dyDescent="0.3">
      <c r="A75" s="76"/>
      <c r="B75" s="120"/>
      <c r="C75" s="120"/>
      <c r="D75" s="120"/>
      <c r="E75" s="120"/>
      <c r="F75" s="120"/>
      <c r="G75" s="74"/>
    </row>
    <row r="76" spans="1:7" ht="14.4" x14ac:dyDescent="0.3">
      <c r="A76" s="76" t="s">
        <v>103</v>
      </c>
      <c r="B76" s="120"/>
      <c r="C76" s="120"/>
      <c r="D76" s="120"/>
      <c r="E76" s="120"/>
      <c r="F76" s="123">
        <f>ROUNDDOWN(F71/F73,2)</f>
        <v>0</v>
      </c>
      <c r="G76" s="74"/>
    </row>
    <row r="77" spans="1:7" ht="14.4" x14ac:dyDescent="0.3">
      <c r="A77" s="76"/>
      <c r="B77" s="120"/>
      <c r="C77" s="120"/>
      <c r="D77" s="120"/>
      <c r="E77" s="120"/>
      <c r="F77" s="127"/>
      <c r="G77" s="74"/>
    </row>
    <row r="78" spans="1:7" ht="14.4" x14ac:dyDescent="0.3">
      <c r="A78" s="76" t="s">
        <v>104</v>
      </c>
      <c r="B78" s="120"/>
      <c r="C78" s="120"/>
      <c r="D78" s="120"/>
      <c r="E78" s="120"/>
      <c r="F78" s="81">
        <f>+F73*F76</f>
        <v>0</v>
      </c>
      <c r="G78" s="74"/>
    </row>
    <row r="79" spans="1:7" ht="14.4" x14ac:dyDescent="0.3">
      <c r="A79" s="76"/>
      <c r="B79" s="120"/>
      <c r="C79" s="120"/>
      <c r="D79" s="120"/>
      <c r="E79" s="120"/>
      <c r="F79" s="120"/>
      <c r="G79" s="74"/>
    </row>
    <row r="80" spans="1:7" ht="14.4" x14ac:dyDescent="0.3">
      <c r="A80" s="76" t="s">
        <v>105</v>
      </c>
      <c r="B80" s="120"/>
      <c r="C80" s="120"/>
      <c r="D80" s="120"/>
      <c r="E80" s="120"/>
      <c r="F80" s="124">
        <v>1</v>
      </c>
      <c r="G80" s="74"/>
    </row>
    <row r="81" spans="1:7" ht="14.4" x14ac:dyDescent="0.3">
      <c r="A81" s="76"/>
      <c r="B81" s="120"/>
      <c r="C81" s="120"/>
      <c r="D81" s="120"/>
      <c r="E81" s="120"/>
      <c r="F81" s="124"/>
      <c r="G81" s="74"/>
    </row>
    <row r="82" spans="1:7" ht="14.4" x14ac:dyDescent="0.3">
      <c r="A82" s="76" t="s">
        <v>2</v>
      </c>
      <c r="B82" s="120"/>
      <c r="C82" s="120"/>
      <c r="D82" s="120"/>
      <c r="E82" s="120"/>
      <c r="F82" s="124">
        <f>+F76/100000</f>
        <v>0</v>
      </c>
      <c r="G82" s="74"/>
    </row>
    <row r="83" spans="1:7" ht="14.4" x14ac:dyDescent="0.3">
      <c r="A83" s="76"/>
      <c r="B83" s="120"/>
      <c r="C83" s="120"/>
      <c r="D83" s="120"/>
      <c r="E83" s="120"/>
      <c r="F83" s="124"/>
      <c r="G83" s="74"/>
    </row>
    <row r="84" spans="1:7" ht="15" thickBot="1" x14ac:dyDescent="0.35">
      <c r="A84" s="76" t="s">
        <v>106</v>
      </c>
      <c r="B84" s="120"/>
      <c r="C84" s="120"/>
      <c r="D84" s="120"/>
      <c r="E84" s="120"/>
      <c r="F84" s="80">
        <f>+F80-F82</f>
        <v>1</v>
      </c>
      <c r="G84" s="74"/>
    </row>
    <row r="85" spans="1:7" ht="15" thickTop="1" x14ac:dyDescent="0.3">
      <c r="A85" s="76"/>
      <c r="B85" s="120"/>
      <c r="C85" s="120"/>
      <c r="D85" s="120"/>
      <c r="E85" s="120"/>
      <c r="F85" s="124"/>
      <c r="G85" s="74"/>
    </row>
    <row r="86" spans="1:7" ht="14.4" x14ac:dyDescent="0.3">
      <c r="A86" s="92"/>
      <c r="B86" s="128"/>
      <c r="C86" s="128"/>
      <c r="D86" s="128"/>
      <c r="E86" s="128"/>
      <c r="F86" s="129"/>
      <c r="G86" s="74"/>
    </row>
    <row r="87" spans="1:7" ht="14.4" x14ac:dyDescent="0.3">
      <c r="A87" s="76" t="s">
        <v>115</v>
      </c>
      <c r="B87" s="120"/>
      <c r="C87" s="120"/>
      <c r="D87" s="120"/>
      <c r="E87" s="120"/>
      <c r="F87" s="123">
        <v>1039000</v>
      </c>
      <c r="G87" s="74"/>
    </row>
    <row r="88" spans="1:7" ht="14.4" x14ac:dyDescent="0.3">
      <c r="A88" s="76"/>
      <c r="B88" s="120"/>
      <c r="C88" s="120"/>
      <c r="D88" s="120"/>
      <c r="E88" s="120"/>
      <c r="F88" s="120"/>
      <c r="G88" s="74"/>
    </row>
    <row r="89" spans="1:7" ht="14.4" x14ac:dyDescent="0.3">
      <c r="A89" s="76" t="s">
        <v>116</v>
      </c>
      <c r="B89" s="120"/>
      <c r="C89" s="120"/>
      <c r="D89" s="120"/>
      <c r="E89" s="120"/>
      <c r="F89" s="122">
        <v>13875</v>
      </c>
      <c r="G89" s="74"/>
    </row>
    <row r="90" spans="1:7" ht="14.4" x14ac:dyDescent="0.3">
      <c r="A90" s="141" t="s">
        <v>150</v>
      </c>
      <c r="B90" s="120"/>
      <c r="C90" s="120"/>
      <c r="D90" s="120"/>
      <c r="E90" s="120"/>
      <c r="F90" s="120"/>
      <c r="G90" s="74"/>
    </row>
    <row r="91" spans="1:7" ht="14.4" x14ac:dyDescent="0.3">
      <c r="A91" s="76"/>
      <c r="B91" s="120"/>
      <c r="C91" s="120"/>
      <c r="D91" s="120"/>
      <c r="E91" s="120"/>
      <c r="F91" s="120"/>
      <c r="G91" s="74"/>
    </row>
    <row r="92" spans="1:7" ht="14.4" x14ac:dyDescent="0.3">
      <c r="A92" s="76" t="s">
        <v>117</v>
      </c>
      <c r="B92" s="120"/>
      <c r="C92" s="120"/>
      <c r="D92" s="120"/>
      <c r="E92" s="120"/>
      <c r="F92" s="123">
        <f>ROUNDDOWN(F87/F89,2)</f>
        <v>74.88</v>
      </c>
      <c r="G92" s="74"/>
    </row>
    <row r="93" spans="1:7" ht="14.4" x14ac:dyDescent="0.3">
      <c r="A93" s="76"/>
      <c r="B93" s="120"/>
      <c r="C93" s="120"/>
      <c r="D93" s="120"/>
      <c r="E93" s="120"/>
      <c r="F93" s="127"/>
      <c r="G93" s="74"/>
    </row>
    <row r="94" spans="1:7" ht="14.4" x14ac:dyDescent="0.3">
      <c r="A94" s="76" t="s">
        <v>118</v>
      </c>
      <c r="B94" s="120"/>
      <c r="C94" s="120"/>
      <c r="D94" s="120"/>
      <c r="E94" s="120"/>
      <c r="F94" s="81">
        <f>+F89*F92</f>
        <v>1038959.9999999999</v>
      </c>
      <c r="G94" s="74"/>
    </row>
    <row r="95" spans="1:7" ht="14.4" x14ac:dyDescent="0.3">
      <c r="A95" s="76"/>
      <c r="B95" s="120"/>
      <c r="C95" s="120"/>
      <c r="D95" s="120"/>
      <c r="E95" s="120"/>
      <c r="F95" s="120"/>
      <c r="G95" s="74"/>
    </row>
    <row r="96" spans="1:7" ht="14.4" x14ac:dyDescent="0.3">
      <c r="A96" s="76" t="s">
        <v>119</v>
      </c>
      <c r="B96" s="120"/>
      <c r="C96" s="120"/>
      <c r="D96" s="120"/>
      <c r="E96" s="120"/>
      <c r="F96" s="124">
        <v>1</v>
      </c>
      <c r="G96" s="74"/>
    </row>
    <row r="97" spans="1:7" ht="14.4" x14ac:dyDescent="0.3">
      <c r="A97" s="76"/>
      <c r="B97" s="120"/>
      <c r="C97" s="120"/>
      <c r="D97" s="120"/>
      <c r="E97" s="120"/>
      <c r="F97" s="124"/>
      <c r="G97" s="74"/>
    </row>
    <row r="98" spans="1:7" ht="14.4" x14ac:dyDescent="0.3">
      <c r="A98" s="76" t="s">
        <v>2</v>
      </c>
      <c r="B98" s="120"/>
      <c r="C98" s="120"/>
      <c r="D98" s="120"/>
      <c r="E98" s="120"/>
      <c r="F98" s="124">
        <f>+F92/1000</f>
        <v>7.4880000000000002E-2</v>
      </c>
      <c r="G98" s="74"/>
    </row>
    <row r="99" spans="1:7" ht="14.4" x14ac:dyDescent="0.3">
      <c r="A99" s="76"/>
      <c r="B99" s="120"/>
      <c r="C99" s="120"/>
      <c r="D99" s="120"/>
      <c r="E99" s="120"/>
      <c r="F99" s="124"/>
      <c r="G99" s="74"/>
    </row>
    <row r="100" spans="1:7" ht="15" thickBot="1" x14ac:dyDescent="0.35">
      <c r="A100" s="76" t="s">
        <v>120</v>
      </c>
      <c r="B100" s="120"/>
      <c r="C100" s="120"/>
      <c r="D100" s="120"/>
      <c r="E100" s="120"/>
      <c r="F100" s="80">
        <f>+F96-F98</f>
        <v>0.92511999999999994</v>
      </c>
      <c r="G100" s="74"/>
    </row>
    <row r="101" spans="1:7" ht="15" thickTop="1" x14ac:dyDescent="0.3">
      <c r="A101" s="92"/>
      <c r="B101" s="128"/>
      <c r="C101" s="128"/>
      <c r="D101" s="128"/>
      <c r="E101" s="128"/>
      <c r="F101" s="129"/>
      <c r="G101" s="74"/>
    </row>
    <row r="102" spans="1:7" ht="15.6" x14ac:dyDescent="0.3">
      <c r="A102" s="95"/>
      <c r="F102" s="130"/>
      <c r="G102" s="74"/>
    </row>
    <row r="103" spans="1:7" ht="15.6" x14ac:dyDescent="0.3">
      <c r="A103" s="62" t="s">
        <v>15</v>
      </c>
      <c r="B103" s="118"/>
      <c r="C103" s="131"/>
      <c r="D103" s="131"/>
      <c r="E103" s="131">
        <v>45275</v>
      </c>
      <c r="F103" s="131">
        <v>45365</v>
      </c>
      <c r="G103" s="65"/>
    </row>
    <row r="104" spans="1:7" ht="15.6" x14ac:dyDescent="0.3">
      <c r="A104" s="95"/>
      <c r="C104" s="132"/>
      <c r="D104" s="132"/>
      <c r="E104" s="132"/>
      <c r="F104" s="132"/>
      <c r="G104" s="74"/>
    </row>
    <row r="105" spans="1:7" ht="15.6" x14ac:dyDescent="0.3">
      <c r="A105" s="98"/>
      <c r="B105" s="126"/>
      <c r="C105" s="133"/>
      <c r="D105" s="133"/>
      <c r="E105" s="134" t="s">
        <v>19</v>
      </c>
      <c r="F105" s="134" t="s">
        <v>16</v>
      </c>
      <c r="G105" s="74"/>
    </row>
    <row r="106" spans="1:7" x14ac:dyDescent="0.3">
      <c r="A106" s="85"/>
      <c r="B106" s="126"/>
      <c r="C106" s="126"/>
      <c r="D106" s="126"/>
      <c r="E106" s="135"/>
      <c r="F106" s="136"/>
      <c r="G106" s="74"/>
    </row>
    <row r="107" spans="1:7" x14ac:dyDescent="0.3">
      <c r="A107" s="85" t="s">
        <v>21</v>
      </c>
      <c r="B107" s="126"/>
      <c r="C107" s="126"/>
      <c r="D107" s="126"/>
      <c r="E107" s="135">
        <v>6.4205300000000003</v>
      </c>
      <c r="F107" s="136">
        <v>16</v>
      </c>
      <c r="G107" s="74"/>
    </row>
    <row r="108" spans="1:7" x14ac:dyDescent="0.3">
      <c r="A108" s="85" t="s">
        <v>20</v>
      </c>
      <c r="B108" s="126"/>
      <c r="C108" s="126"/>
      <c r="D108" s="126"/>
      <c r="E108" s="135">
        <v>7.1205299999999996</v>
      </c>
      <c r="F108" s="137">
        <v>17.75</v>
      </c>
      <c r="G108" s="74"/>
    </row>
    <row r="109" spans="1:7" x14ac:dyDescent="0.3">
      <c r="A109" s="85" t="s">
        <v>22</v>
      </c>
      <c r="B109" s="126"/>
      <c r="C109" s="126"/>
      <c r="D109" s="126"/>
      <c r="E109" s="135">
        <v>7.9705300000000001</v>
      </c>
      <c r="F109" s="137">
        <v>19.87</v>
      </c>
      <c r="G109" s="74"/>
    </row>
    <row r="110" spans="1:7" x14ac:dyDescent="0.3">
      <c r="A110" s="85" t="s">
        <v>114</v>
      </c>
      <c r="B110" s="126"/>
      <c r="C110" s="126"/>
      <c r="D110" s="126"/>
      <c r="E110" s="135">
        <v>9.0205300000000008</v>
      </c>
      <c r="F110" s="137">
        <v>22.48</v>
      </c>
      <c r="G110" s="74"/>
    </row>
    <row r="111" spans="1:7" x14ac:dyDescent="0.3">
      <c r="A111" s="85" t="s">
        <v>107</v>
      </c>
      <c r="B111" s="126"/>
      <c r="C111" s="126"/>
      <c r="D111" s="126"/>
      <c r="E111" s="135">
        <v>9.2205300000000001</v>
      </c>
      <c r="F111" s="137">
        <v>22.98</v>
      </c>
      <c r="G111" s="74"/>
    </row>
    <row r="112" spans="1:7" x14ac:dyDescent="0.3">
      <c r="A112" s="85" t="s">
        <v>121</v>
      </c>
      <c r="B112" s="126"/>
      <c r="C112" s="126"/>
      <c r="D112" s="126"/>
      <c r="E112" s="135">
        <v>9.2205300000000001</v>
      </c>
      <c r="F112" s="137">
        <v>22.98</v>
      </c>
      <c r="G112" s="74"/>
    </row>
    <row r="113" spans="1:7" x14ac:dyDescent="0.3">
      <c r="A113" s="75"/>
      <c r="E113" s="138"/>
      <c r="F113" s="139"/>
      <c r="G113" s="74"/>
    </row>
    <row r="114" spans="1:7" x14ac:dyDescent="0.3">
      <c r="A114" s="75"/>
      <c r="E114" s="138"/>
      <c r="F114" s="140"/>
      <c r="G114" s="74"/>
    </row>
    <row r="115" spans="1:7" ht="14.4" thickBot="1" x14ac:dyDescent="0.35">
      <c r="A115" s="104"/>
      <c r="B115" s="105"/>
      <c r="C115" s="105"/>
      <c r="D115" s="105"/>
      <c r="E115" s="105"/>
      <c r="F115" s="105"/>
      <c r="G115" s="88"/>
    </row>
    <row r="116" spans="1:7" ht="14.4" thickTop="1" x14ac:dyDescent="0.3"/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6" orientation="portrait" r:id="rId1"/>
  <headerFooter alignWithMargins="0"/>
  <rowBreaks count="1" manualBreakCount="1">
    <brk id="6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PM12</vt:lpstr>
      <vt:lpstr>PM26</vt:lpstr>
      <vt:lpstr>PM27</vt:lpstr>
      <vt:lpstr>PM28</vt:lpstr>
      <vt:lpstr>PM29</vt:lpstr>
      <vt:lpstr>'PM12'!Print_Area</vt:lpstr>
      <vt:lpstr>'PM26'!Print_Area</vt:lpstr>
      <vt:lpstr>'PM27'!Print_Area</vt:lpstr>
      <vt:lpstr>'PM28'!Print_Area</vt:lpstr>
      <vt:lpstr>'PM29'!Print_Area</vt:lpstr>
    </vt:vector>
  </TitlesOfParts>
  <Company>Paragon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dojulia</dc:creator>
  <cp:lastModifiedBy>Julia Gilbride</cp:lastModifiedBy>
  <cp:lastPrinted>2023-01-10T08:45:18Z</cp:lastPrinted>
  <dcterms:created xsi:type="dcterms:W3CDTF">2003-08-19T06:54:08Z</dcterms:created>
  <dcterms:modified xsi:type="dcterms:W3CDTF">2024-04-09T09:45:12Z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tention Period">
    <vt:lpwstr>Keep</vt:lpwstr>
  </property>
</Properties>
</file>