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0.xml" ContentType="application/vnd.openxmlformats-officedocument.drawing+xml"/>
  <Override PartName="/xl/worksheets/sheet2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6195" activeTab="0"/>
  </bookViews>
  <sheets>
    <sheet name="Summary" sheetId="1" r:id="rId1"/>
    <sheet name="Graphs" sheetId="2" r:id="rId2"/>
  </sheets>
  <definedNames>
    <definedName name="_xlnm.Print_Area" localSheetId="1">'Graphs'!$A$1:$Y$100</definedName>
    <definedName name="_xlnm.Print_Area" localSheetId="0">'Summary'!$A$1:$M$233</definedName>
  </definedNames>
  <calcPr fullCalcOnLoad="1"/>
</workbook>
</file>

<file path=xl/sharedStrings.xml><?xml version="1.0" encoding="utf-8"?>
<sst xmlns="http://schemas.openxmlformats.org/spreadsheetml/2006/main" count="68" uniqueCount="52">
  <si>
    <t>Total Notes</t>
  </si>
  <si>
    <t>Class B Notes</t>
  </si>
  <si>
    <t>Opening PDL Balance</t>
  </si>
  <si>
    <t>N/A</t>
  </si>
  <si>
    <t>Performing Loans</t>
  </si>
  <si>
    <t>Underlying Assets</t>
  </si>
  <si>
    <t>Weighted Average LTV</t>
  </si>
  <si>
    <t>Weighted Average Interest Rate</t>
  </si>
  <si>
    <t>Mortgage Asset Balance</t>
  </si>
  <si>
    <t>Lifetime Redemption Rate</t>
  </si>
  <si>
    <t>Quarterly Redemption Rate</t>
  </si>
  <si>
    <t>First Loss Fund Balance</t>
  </si>
  <si>
    <t xml:space="preserve">First Loss Fund as a % of the Mortgages </t>
  </si>
  <si>
    <t xml:space="preserve">Quarterly Losses </t>
  </si>
  <si>
    <t>PDL Replenishment made during the quarter</t>
  </si>
  <si>
    <t>Outstanding PDL at end of the quarter</t>
  </si>
  <si>
    <t>Spread Trap repayment in the quarter</t>
  </si>
  <si>
    <t>Quarterly surplus income to the Issuer</t>
  </si>
  <si>
    <t>Number of Properties in Possession</t>
  </si>
  <si>
    <t>Weighted Average Nationwide Indexed LTV</t>
  </si>
  <si>
    <t>Weighted Average Halifax Indexed LTV</t>
  </si>
  <si>
    <t>% of Variable Rate Mortgages</t>
  </si>
  <si>
    <t>% of Fixed Rate Mortgages</t>
  </si>
  <si>
    <t>% of Libor Linked Mortgages</t>
  </si>
  <si>
    <t>Weighted Average Loan Size</t>
  </si>
  <si>
    <t>% of Interest Only Mortgages</t>
  </si>
  <si>
    <t>% of Repayment Mortgages</t>
  </si>
  <si>
    <t>% of Mortgages in London</t>
  </si>
  <si>
    <t>% of Mortgages in the South East</t>
  </si>
  <si>
    <t>% of Owner Occupied Mortgages</t>
  </si>
  <si>
    <t>% of Buy to Let Mortgages - Professional Landlords</t>
  </si>
  <si>
    <t>% of Buy to Let Mortgages - Amateur Landlords</t>
  </si>
  <si>
    <t>Spread % (WA Funding Rate versus WA Interest Rate)</t>
  </si>
  <si>
    <t>&gt;1 to 2 months arrears</t>
  </si>
  <si>
    <t xml:space="preserve">&gt;2 to 3 months arrears </t>
  </si>
  <si>
    <t xml:space="preserve">&gt;3 months arrears </t>
  </si>
  <si>
    <t xml:space="preserve">Total </t>
  </si>
  <si>
    <t>Surplus Income as a % of the Mortgages</t>
  </si>
  <si>
    <t>Weighted Average Maturity Date (years)</t>
  </si>
  <si>
    <t>Losses as a % of the Mortgages</t>
  </si>
  <si>
    <t>Quarterly Loss Rate (annualised)</t>
  </si>
  <si>
    <t>Class A1 Notes</t>
  </si>
  <si>
    <t>Class A2 Notes</t>
  </si>
  <si>
    <t>PARAGON MORTGAGES (NO.5) PLC</t>
  </si>
  <si>
    <t>Class B Notes as a % of the Total Notes</t>
  </si>
  <si>
    <t>Closing Date</t>
  </si>
  <si>
    <t>Further Advances released in the quarter</t>
  </si>
  <si>
    <r>
      <t xml:space="preserve">     </t>
    </r>
    <r>
      <rPr>
        <b/>
        <u val="single"/>
        <sz val="10"/>
        <color indexed="12"/>
        <rFont val="Arial"/>
        <family val="2"/>
      </rPr>
      <t>Paragon Mortgages (No.5) PLC</t>
    </r>
  </si>
  <si>
    <t>Arrears excluding Receiver of Rent and Possession Cases (From 31/05/05)</t>
  </si>
  <si>
    <t>Appointment of a Receiver of Rent (From 29/02/04)</t>
  </si>
  <si>
    <t>Average Number of months (Possessions) in Arrears at the Sale Date</t>
  </si>
  <si>
    <t>Average Number of months (RoR) in Arrears at the Sale Date from Feb 06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</si>
</sst>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&quot;£&quot;* #,##0.000_-;\-&quot;£&quot;* #,##0.000_-;_-&quot;£&quot;* &quot;-&quot;??_-;_-@_-"/>
    <numFmt numFmtId="166" formatCode="_-&quot;£&quot;* #,##0.0000_-;\-&quot;£&quot;* #,##0.0000_-;_-&quot;£&quot;* &quot;-&quot;??_-;_-@_-"/>
    <numFmt numFmtId="167" formatCode="_-&quot;£&quot;* #,##0.0_-;\-&quot;£&quot;* #,##0.0_-;_-&quot;£&quot;* &quot;-&quot;??_-;_-@_-"/>
    <numFmt numFmtId="168" formatCode="_-&quot;£&quot;* #,##0_-;\-&quot;£&quot;* #,##0_-;_-&quot;£&quot;* &quot;-&quot;??_-;_-@_-"/>
    <numFmt numFmtId="169" formatCode="_-* #,##0.000_-;\-* #,##0.000_-;_-* &quot;-&quot;??_-;_-@_-"/>
    <numFmt numFmtId="170" formatCode="_-* #,##0.0_-;\-* #,##0.0_-;_-* &quot;-&quot;??_-;_-@_-"/>
    <numFmt numFmtId="171" formatCode="_-* #,##0_-;\-* #,##0_-;_-* &quot;-&quot;??_-;_-@_-"/>
    <numFmt numFmtId="172" formatCode="00000"/>
    <numFmt numFmtId="173" formatCode="d\-mmm\-yy"/>
    <numFmt numFmtId="174" formatCode="0.000%"/>
    <numFmt numFmtId="175" formatCode="0.0"/>
    <numFmt numFmtId="176" formatCode="&quot;£&quot;#,##0"/>
    <numFmt numFmtId="177" formatCode="[$-809]dd\ mmmm\ yyyy"/>
    <numFmt numFmtId="178" formatCode="#,##0_ ;\-#,##0\ "/>
  </numFmts>
  <fonts count="32">
    <font>
      <sz val="10"/>
      <name val="Arial"/>
      <family val="0"/>
    </font>
    <font>
      <sz val="15.25"/>
      <name val="Arial"/>
      <family val="0"/>
    </font>
    <font>
      <sz val="15"/>
      <name val="Arial"/>
      <family val="0"/>
    </font>
    <font>
      <b/>
      <sz val="9"/>
      <name val="Arial"/>
      <family val="2"/>
    </font>
    <font>
      <sz val="19.5"/>
      <name val="Arial"/>
      <family val="0"/>
    </font>
    <font>
      <sz val="22.25"/>
      <name val="Arial"/>
      <family val="0"/>
    </font>
    <font>
      <sz val="20.75"/>
      <name val="Arial"/>
      <family val="0"/>
    </font>
    <font>
      <sz val="19"/>
      <name val="Arial"/>
      <family val="0"/>
    </font>
    <font>
      <sz val="8"/>
      <name val="Arial"/>
      <family val="2"/>
    </font>
    <font>
      <sz val="20"/>
      <name val="Arial"/>
      <family val="0"/>
    </font>
    <font>
      <b/>
      <sz val="9.5"/>
      <name val="Arial"/>
      <family val="2"/>
    </font>
    <font>
      <sz val="9.25"/>
      <name val="Arial"/>
      <family val="2"/>
    </font>
    <font>
      <b/>
      <sz val="10.75"/>
      <name val="Arial"/>
      <family val="2"/>
    </font>
    <font>
      <sz val="8.5"/>
      <name val="Arial"/>
      <family val="2"/>
    </font>
    <font>
      <b/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color indexed="1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21.25"/>
      <name val="Arial"/>
      <family val="0"/>
    </font>
    <font>
      <sz val="14.75"/>
      <name val="Arial"/>
      <family val="0"/>
    </font>
    <font>
      <b/>
      <sz val="10"/>
      <color indexed="12"/>
      <name val="Arial"/>
      <family val="2"/>
    </font>
    <font>
      <b/>
      <sz val="8.7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5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5" fillId="2" borderId="0" xfId="0" applyFont="1" applyFill="1" applyAlignment="1">
      <alignment/>
    </xf>
    <xf numFmtId="0" fontId="14" fillId="2" borderId="0" xfId="0" applyNumberFormat="1" applyFont="1" applyFill="1" applyAlignment="1">
      <alignment/>
    </xf>
    <xf numFmtId="0" fontId="15" fillId="2" borderId="0" xfId="0" applyNumberFormat="1" applyFont="1" applyFill="1" applyAlignment="1">
      <alignment/>
    </xf>
    <xf numFmtId="3" fontId="15" fillId="2" borderId="0" xfId="0" applyNumberFormat="1" applyFont="1" applyFill="1" applyAlignment="1">
      <alignment/>
    </xf>
    <xf numFmtId="10" fontId="15" fillId="2" borderId="0" xfId="0" applyNumberFormat="1" applyFont="1" applyFill="1" applyAlignment="1">
      <alignment/>
    </xf>
    <xf numFmtId="0" fontId="16" fillId="2" borderId="0" xfId="0" applyNumberFormat="1" applyFont="1" applyFill="1" applyAlignment="1">
      <alignment/>
    </xf>
    <xf numFmtId="0" fontId="18" fillId="2" borderId="0" xfId="0" applyFont="1" applyFill="1" applyAlignment="1">
      <alignment/>
    </xf>
    <xf numFmtId="10" fontId="15" fillId="2" borderId="0" xfId="21" applyNumberFormat="1" applyFont="1" applyFill="1" applyAlignment="1">
      <alignment horizontal="right"/>
    </xf>
    <xf numFmtId="10" fontId="15" fillId="2" borderId="0" xfId="0" applyNumberFormat="1" applyFont="1" applyFill="1" applyAlignment="1">
      <alignment horizontal="right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3" fontId="15" fillId="2" borderId="0" xfId="0" applyNumberFormat="1" applyFont="1" applyFill="1" applyAlignment="1">
      <alignment/>
    </xf>
    <xf numFmtId="3" fontId="15" fillId="2" borderId="0" xfId="0" applyNumberFormat="1" applyFont="1" applyFill="1" applyAlignment="1">
      <alignment horizontal="right"/>
    </xf>
    <xf numFmtId="0" fontId="15" fillId="2" borderId="0" xfId="0" applyFont="1" applyFill="1" applyAlignment="1">
      <alignment horizontal="right"/>
    </xf>
    <xf numFmtId="9" fontId="15" fillId="2" borderId="0" xfId="0" applyNumberFormat="1" applyFont="1" applyFill="1" applyAlignment="1">
      <alignment horizontal="right"/>
    </xf>
    <xf numFmtId="4" fontId="15" fillId="2" borderId="0" xfId="21" applyNumberFormat="1" applyFont="1" applyFill="1" applyAlignment="1">
      <alignment horizontal="right"/>
    </xf>
    <xf numFmtId="173" fontId="17" fillId="2" borderId="0" xfId="0" applyNumberFormat="1" applyFont="1" applyFill="1" applyAlignment="1">
      <alignment horizontal="right"/>
    </xf>
    <xf numFmtId="15" fontId="17" fillId="2" borderId="0" xfId="0" applyNumberFormat="1" applyFont="1" applyFill="1" applyAlignment="1">
      <alignment/>
    </xf>
    <xf numFmtId="0" fontId="17" fillId="2" borderId="0" xfId="0" applyFont="1" applyFill="1" applyAlignment="1">
      <alignment/>
    </xf>
    <xf numFmtId="0" fontId="26" fillId="2" borderId="0" xfId="0" applyFont="1" applyFill="1" applyAlignment="1">
      <alignment/>
    </xf>
    <xf numFmtId="10" fontId="15" fillId="2" borderId="0" xfId="21" applyNumberFormat="1" applyFont="1" applyFill="1" applyAlignment="1">
      <alignment/>
    </xf>
    <xf numFmtId="176" fontId="15" fillId="2" borderId="0" xfId="0" applyNumberFormat="1" applyFont="1" applyFill="1" applyAlignment="1">
      <alignment/>
    </xf>
    <xf numFmtId="176" fontId="15" fillId="2" borderId="0" xfId="0" applyNumberFormat="1" applyFont="1" applyFill="1" applyAlignment="1">
      <alignment horizontal="right"/>
    </xf>
    <xf numFmtId="0" fontId="28" fillId="2" borderId="0" xfId="0" applyNumberFormat="1" applyFont="1" applyFill="1" applyAlignment="1">
      <alignment/>
    </xf>
    <xf numFmtId="1" fontId="15" fillId="2" borderId="0" xfId="0" applyNumberFormat="1" applyFont="1" applyFill="1" applyAlignment="1">
      <alignment horizontal="right"/>
    </xf>
    <xf numFmtId="43" fontId="15" fillId="2" borderId="0" xfId="15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&gt;3 Months Arrears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Summary!$A$34</c:f>
              <c:strCache>
                <c:ptCount val="1"/>
                <c:pt idx="0">
                  <c:v>&gt;3 months arrears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Summary!$C$4:$M$4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Summary!$C$34:$M$34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0"/>
        <c:axId val="4601"/>
        <c:axId val="41410"/>
      </c:barChart>
      <c:catAx>
        <c:axId val="4601"/>
        <c:scaling>
          <c:orientation val="minMax"/>
          <c:max val="1273"/>
          <c:min val="124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410"/>
        <c:crosses val="autoZero"/>
        <c:auto val="1"/>
        <c:lblOffset val="100"/>
        <c:noMultiLvlLbl val="0"/>
      </c:catAx>
      <c:valAx>
        <c:axId val="41410"/>
        <c:scaling>
          <c:orientation val="minMax"/>
          <c:max val="0.01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01"/>
        <c:crossesAt val="1"/>
        <c:crossBetween val="between"/>
        <c:dispUnits/>
        <c:majorUnit val="0.002"/>
        <c:minorUnit val="0.000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&gt;3 Months Arrears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Summary!$A$34</c:f>
              <c:strCache>
                <c:ptCount val="1"/>
                <c:pt idx="0">
                  <c:v>&gt;3 months arrears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Summary!$C$4:$M$4</c:f>
              <c:strCache>
                <c:ptCount val="11"/>
                <c:pt idx="0">
                  <c:v>37864</c:v>
                </c:pt>
                <c:pt idx="1">
                  <c:v>37955</c:v>
                </c:pt>
                <c:pt idx="2">
                  <c:v>38046</c:v>
                </c:pt>
                <c:pt idx="3">
                  <c:v>38135</c:v>
                </c:pt>
                <c:pt idx="4">
                  <c:v>38230</c:v>
                </c:pt>
                <c:pt idx="5">
                  <c:v>38321</c:v>
                </c:pt>
                <c:pt idx="6">
                  <c:v>38411</c:v>
                </c:pt>
                <c:pt idx="7">
                  <c:v>38503</c:v>
                </c:pt>
                <c:pt idx="8">
                  <c:v>38595</c:v>
                </c:pt>
                <c:pt idx="9">
                  <c:v>38686</c:v>
                </c:pt>
                <c:pt idx="10">
                  <c:v>38776</c:v>
                </c:pt>
              </c:strCache>
            </c:strRef>
          </c:cat>
          <c:val>
            <c:numRef>
              <c:f>Summary!$C$34:$M$34</c:f>
              <c:numCache>
                <c:ptCount val="11"/>
                <c:pt idx="0">
                  <c:v>0.002</c:v>
                </c:pt>
                <c:pt idx="1">
                  <c:v>0.0016</c:v>
                </c:pt>
                <c:pt idx="2">
                  <c:v>0.0043</c:v>
                </c:pt>
                <c:pt idx="3">
                  <c:v>0.0027</c:v>
                </c:pt>
                <c:pt idx="4">
                  <c:v>0.0047</c:v>
                </c:pt>
                <c:pt idx="5">
                  <c:v>0.0024</c:v>
                </c:pt>
                <c:pt idx="6">
                  <c:v>0.0013</c:v>
                </c:pt>
                <c:pt idx="7">
                  <c:v>0.0004</c:v>
                </c:pt>
                <c:pt idx="8">
                  <c:v>0</c:v>
                </c:pt>
                <c:pt idx="9">
                  <c:v>0.0004</c:v>
                </c:pt>
                <c:pt idx="10">
                  <c:v>0</c:v>
                </c:pt>
              </c:numCache>
            </c:numRef>
          </c:val>
        </c:ser>
        <c:gapWidth val="0"/>
        <c:axId val="7371555"/>
        <c:axId val="66343996"/>
      </c:barChart>
      <c:dateAx>
        <c:axId val="7371555"/>
        <c:scaling>
          <c:orientation val="minMax"/>
          <c:max val="1273"/>
          <c:min val="124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343996"/>
        <c:crosses val="autoZero"/>
        <c:auto val="0"/>
        <c:majorUnit val="3"/>
        <c:majorTimeUnit val="months"/>
        <c:noMultiLvlLbl val="0"/>
      </c:dateAx>
      <c:valAx>
        <c:axId val="66343996"/>
        <c:scaling>
          <c:orientation val="minMax"/>
          <c:max val="0.01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371555"/>
        <c:crossesAt val="1"/>
        <c:crossBetween val="between"/>
        <c:dispUnits/>
        <c:majorUnit val="0.002"/>
        <c:minorUnit val="0.000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Quarterly Losses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Summary!$A$17</c:f>
              <c:strCache>
                <c:ptCount val="1"/>
                <c:pt idx="0">
                  <c:v>Quarterly Losses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Summary!$C$4:$M$4</c:f>
              <c:strCache>
                <c:ptCount val="11"/>
                <c:pt idx="0">
                  <c:v>37864</c:v>
                </c:pt>
                <c:pt idx="1">
                  <c:v>37955</c:v>
                </c:pt>
                <c:pt idx="2">
                  <c:v>38046</c:v>
                </c:pt>
                <c:pt idx="3">
                  <c:v>38135</c:v>
                </c:pt>
                <c:pt idx="4">
                  <c:v>38230</c:v>
                </c:pt>
                <c:pt idx="5">
                  <c:v>38321</c:v>
                </c:pt>
                <c:pt idx="6">
                  <c:v>38411</c:v>
                </c:pt>
                <c:pt idx="7">
                  <c:v>38503</c:v>
                </c:pt>
                <c:pt idx="8">
                  <c:v>38595</c:v>
                </c:pt>
                <c:pt idx="9">
                  <c:v>38686</c:v>
                </c:pt>
                <c:pt idx="10">
                  <c:v>38776</c:v>
                </c:pt>
              </c:strCache>
            </c:strRef>
          </c:cat>
          <c:val>
            <c:numRef>
              <c:f>Summary!$C$17:$M$17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0"/>
        <c:axId val="60225053"/>
        <c:axId val="5154566"/>
      </c:barChart>
      <c:dateAx>
        <c:axId val="60225053"/>
        <c:scaling>
          <c:orientation val="minMax"/>
          <c:max val="12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54566"/>
        <c:crosses val="autoZero"/>
        <c:auto val="0"/>
        <c:majorUnit val="3"/>
        <c:majorTimeUnit val="months"/>
        <c:noMultiLvlLbl val="0"/>
      </c:dateAx>
      <c:valAx>
        <c:axId val="515456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225053"/>
        <c:crossesAt val="1"/>
        <c:crossBetween val="between"/>
        <c:dispUnits/>
        <c:majorUnit val="10"/>
        <c:minorUnit val="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Redemption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93"/>
          <c:w val="0.97375"/>
          <c:h val="0.71675"/>
        </c:manualLayout>
      </c:layout>
      <c:lineChart>
        <c:grouping val="standard"/>
        <c:varyColors val="0"/>
        <c:ser>
          <c:idx val="1"/>
          <c:order val="0"/>
          <c:tx>
            <c:strRef>
              <c:f>Summary!$A$11</c:f>
              <c:strCache>
                <c:ptCount val="1"/>
                <c:pt idx="0">
                  <c:v>Lifetime Redemption Rate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Summary!$C$4:$M$4</c:f>
              <c:strCache>
                <c:ptCount val="11"/>
                <c:pt idx="0">
                  <c:v>37864</c:v>
                </c:pt>
                <c:pt idx="1">
                  <c:v>37955</c:v>
                </c:pt>
                <c:pt idx="2">
                  <c:v>38046</c:v>
                </c:pt>
                <c:pt idx="3">
                  <c:v>38135</c:v>
                </c:pt>
                <c:pt idx="4">
                  <c:v>38230</c:v>
                </c:pt>
                <c:pt idx="5">
                  <c:v>38321</c:v>
                </c:pt>
                <c:pt idx="6">
                  <c:v>38411</c:v>
                </c:pt>
                <c:pt idx="7">
                  <c:v>38503</c:v>
                </c:pt>
                <c:pt idx="8">
                  <c:v>38595</c:v>
                </c:pt>
                <c:pt idx="9">
                  <c:v>38686</c:v>
                </c:pt>
                <c:pt idx="10">
                  <c:v>38776</c:v>
                </c:pt>
              </c:strCache>
            </c:strRef>
          </c:cat>
          <c:val>
            <c:numRef>
              <c:f>Summary!$C$11:$M$11</c:f>
              <c:numCache>
                <c:ptCount val="11"/>
                <c:pt idx="0">
                  <c:v>0.0629</c:v>
                </c:pt>
                <c:pt idx="1">
                  <c:v>0.0963</c:v>
                </c:pt>
                <c:pt idx="2">
                  <c:v>0.0938</c:v>
                </c:pt>
                <c:pt idx="3">
                  <c:v>0.1037</c:v>
                </c:pt>
                <c:pt idx="4">
                  <c:v>0.0994</c:v>
                </c:pt>
                <c:pt idx="5">
                  <c:v>0.1003</c:v>
                </c:pt>
                <c:pt idx="6">
                  <c:v>0.1031</c:v>
                </c:pt>
                <c:pt idx="7">
                  <c:v>0.1032</c:v>
                </c:pt>
                <c:pt idx="8">
                  <c:v>0.1195</c:v>
                </c:pt>
                <c:pt idx="9">
                  <c:v>0.141</c:v>
                </c:pt>
                <c:pt idx="10">
                  <c:v>0.1564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Summary!$A$12</c:f>
              <c:strCache>
                <c:ptCount val="1"/>
                <c:pt idx="0">
                  <c:v>Quarterly Redemption Rate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Summary!$C$4:$M$4</c:f>
              <c:strCache>
                <c:ptCount val="11"/>
                <c:pt idx="0">
                  <c:v>37864</c:v>
                </c:pt>
                <c:pt idx="1">
                  <c:v>37955</c:v>
                </c:pt>
                <c:pt idx="2">
                  <c:v>38046</c:v>
                </c:pt>
                <c:pt idx="3">
                  <c:v>38135</c:v>
                </c:pt>
                <c:pt idx="4">
                  <c:v>38230</c:v>
                </c:pt>
                <c:pt idx="5">
                  <c:v>38321</c:v>
                </c:pt>
                <c:pt idx="6">
                  <c:v>38411</c:v>
                </c:pt>
                <c:pt idx="7">
                  <c:v>38503</c:v>
                </c:pt>
                <c:pt idx="8">
                  <c:v>38595</c:v>
                </c:pt>
                <c:pt idx="9">
                  <c:v>38686</c:v>
                </c:pt>
                <c:pt idx="10">
                  <c:v>38776</c:v>
                </c:pt>
              </c:strCache>
            </c:strRef>
          </c:cat>
          <c:val>
            <c:numRef>
              <c:f>Summary!$C$12:$M$12</c:f>
              <c:numCache>
                <c:ptCount val="11"/>
                <c:pt idx="0">
                  <c:v>0.0162</c:v>
                </c:pt>
                <c:pt idx="1">
                  <c:v>0.0338</c:v>
                </c:pt>
                <c:pt idx="2">
                  <c:v>0.023</c:v>
                </c:pt>
                <c:pt idx="3">
                  <c:v>0.035</c:v>
                </c:pt>
                <c:pt idx="4">
                  <c:v>0.0211</c:v>
                </c:pt>
                <c:pt idx="5">
                  <c:v>0.0262</c:v>
                </c:pt>
                <c:pt idx="6">
                  <c:v>0.0313</c:v>
                </c:pt>
                <c:pt idx="7">
                  <c:v>0.027</c:v>
                </c:pt>
                <c:pt idx="8">
                  <c:v>0.0663</c:v>
                </c:pt>
                <c:pt idx="9">
                  <c:v>0.0893</c:v>
                </c:pt>
                <c:pt idx="10">
                  <c:v>0.084</c:v>
                </c:pt>
              </c:numCache>
            </c:numRef>
          </c:val>
          <c:smooth val="1"/>
        </c:ser>
        <c:axId val="46391095"/>
        <c:axId val="14866672"/>
      </c:lineChart>
      <c:dateAx>
        <c:axId val="46391095"/>
        <c:scaling>
          <c:orientation val="minMax"/>
          <c:max val="12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866672"/>
        <c:crosses val="autoZero"/>
        <c:auto val="0"/>
        <c:majorUnit val="3"/>
        <c:majorTimeUnit val="months"/>
        <c:noMultiLvlLbl val="0"/>
      </c:dateAx>
      <c:valAx>
        <c:axId val="14866672"/>
        <c:scaling>
          <c:orientation val="minMax"/>
          <c:max val="0.16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391095"/>
        <c:crossesAt val="1"/>
        <c:crossBetween val="between"/>
        <c:dispUnits/>
        <c:majorUnit val="0.02"/>
        <c:minorUnit val="0.00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875"/>
          <c:y val="0.88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Notes Outstanding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225"/>
          <c:w val="0.97775"/>
          <c:h val="0.85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Summary!$A$7</c:f>
              <c:strCache>
                <c:ptCount val="1"/>
                <c:pt idx="0">
                  <c:v>Class A1 Notes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Summary!$C$4:$N$4</c:f>
              <c:strCache>
                <c:ptCount val="11"/>
                <c:pt idx="0">
                  <c:v>37864</c:v>
                </c:pt>
                <c:pt idx="1">
                  <c:v>37955</c:v>
                </c:pt>
                <c:pt idx="2">
                  <c:v>38046</c:v>
                </c:pt>
                <c:pt idx="3">
                  <c:v>38135</c:v>
                </c:pt>
                <c:pt idx="4">
                  <c:v>38230</c:v>
                </c:pt>
                <c:pt idx="5">
                  <c:v>38321</c:v>
                </c:pt>
                <c:pt idx="6">
                  <c:v>38411</c:v>
                </c:pt>
                <c:pt idx="7">
                  <c:v>38503</c:v>
                </c:pt>
                <c:pt idx="8">
                  <c:v>38595</c:v>
                </c:pt>
                <c:pt idx="9">
                  <c:v>38686</c:v>
                </c:pt>
                <c:pt idx="10">
                  <c:v>38776</c:v>
                </c:pt>
              </c:strCache>
            </c:strRef>
          </c:cat>
          <c:val>
            <c:numRef>
              <c:f>Summary!$C$7:$M$7</c:f>
              <c:numCache>
                <c:ptCount val="11"/>
                <c:pt idx="0">
                  <c:v>48668</c:v>
                </c:pt>
                <c:pt idx="1">
                  <c:v>43480</c:v>
                </c:pt>
                <c:pt idx="2">
                  <c:v>40730</c:v>
                </c:pt>
                <c:pt idx="3">
                  <c:v>35409</c:v>
                </c:pt>
                <c:pt idx="4">
                  <c:v>33815</c:v>
                </c:pt>
                <c:pt idx="5">
                  <c:v>32101</c:v>
                </c:pt>
                <c:pt idx="6">
                  <c:v>27230</c:v>
                </c:pt>
                <c:pt idx="7">
                  <c:v>24292</c:v>
                </c:pt>
                <c:pt idx="8">
                  <c:v>11360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Summary!$A$8</c:f>
              <c:strCache>
                <c:ptCount val="1"/>
                <c:pt idx="0">
                  <c:v>Class A2 Notes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Summary!$C$4:$N$4</c:f>
              <c:strCache>
                <c:ptCount val="11"/>
                <c:pt idx="0">
                  <c:v>37864</c:v>
                </c:pt>
                <c:pt idx="1">
                  <c:v>37955</c:v>
                </c:pt>
                <c:pt idx="2">
                  <c:v>38046</c:v>
                </c:pt>
                <c:pt idx="3">
                  <c:v>38135</c:v>
                </c:pt>
                <c:pt idx="4">
                  <c:v>38230</c:v>
                </c:pt>
                <c:pt idx="5">
                  <c:v>38321</c:v>
                </c:pt>
                <c:pt idx="6">
                  <c:v>38411</c:v>
                </c:pt>
                <c:pt idx="7">
                  <c:v>38503</c:v>
                </c:pt>
                <c:pt idx="8">
                  <c:v>38595</c:v>
                </c:pt>
                <c:pt idx="9">
                  <c:v>38686</c:v>
                </c:pt>
                <c:pt idx="10">
                  <c:v>38776</c:v>
                </c:pt>
              </c:strCache>
            </c:strRef>
          </c:cat>
          <c:val>
            <c:numRef>
              <c:f>Summary!$C$8:$M$8</c:f>
              <c:numCache>
                <c:ptCount val="11"/>
                <c:pt idx="0">
                  <c:v>176250</c:v>
                </c:pt>
                <c:pt idx="1">
                  <c:v>176250</c:v>
                </c:pt>
                <c:pt idx="2">
                  <c:v>176250</c:v>
                </c:pt>
                <c:pt idx="3">
                  <c:v>176250</c:v>
                </c:pt>
                <c:pt idx="4">
                  <c:v>176250</c:v>
                </c:pt>
                <c:pt idx="5">
                  <c:v>176250</c:v>
                </c:pt>
                <c:pt idx="6">
                  <c:v>176250</c:v>
                </c:pt>
                <c:pt idx="7">
                  <c:v>176250</c:v>
                </c:pt>
                <c:pt idx="8">
                  <c:v>176250</c:v>
                </c:pt>
                <c:pt idx="9">
                  <c:v>170808</c:v>
                </c:pt>
                <c:pt idx="10">
                  <c:v>155782</c:v>
                </c:pt>
              </c:numCache>
            </c:numRef>
          </c:val>
        </c:ser>
        <c:ser>
          <c:idx val="2"/>
          <c:order val="2"/>
          <c:tx>
            <c:strRef>
              <c:f>Summary!$A$9</c:f>
              <c:strCache>
                <c:ptCount val="1"/>
                <c:pt idx="0">
                  <c:v>Class B Notes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Summary!$C$4:$N$4</c:f>
              <c:strCache>
                <c:ptCount val="11"/>
                <c:pt idx="0">
                  <c:v>37864</c:v>
                </c:pt>
                <c:pt idx="1">
                  <c:v>37955</c:v>
                </c:pt>
                <c:pt idx="2">
                  <c:v>38046</c:v>
                </c:pt>
                <c:pt idx="3">
                  <c:v>38135</c:v>
                </c:pt>
                <c:pt idx="4">
                  <c:v>38230</c:v>
                </c:pt>
                <c:pt idx="5">
                  <c:v>38321</c:v>
                </c:pt>
                <c:pt idx="6">
                  <c:v>38411</c:v>
                </c:pt>
                <c:pt idx="7">
                  <c:v>38503</c:v>
                </c:pt>
                <c:pt idx="8">
                  <c:v>38595</c:v>
                </c:pt>
                <c:pt idx="9">
                  <c:v>38686</c:v>
                </c:pt>
                <c:pt idx="10">
                  <c:v>38776</c:v>
                </c:pt>
              </c:strCache>
            </c:strRef>
          </c:cat>
          <c:val>
            <c:numRef>
              <c:f>Summary!$C$9:$M$9</c:f>
              <c:numCache>
                <c:ptCount val="11"/>
                <c:pt idx="0">
                  <c:v>23750</c:v>
                </c:pt>
                <c:pt idx="1">
                  <c:v>23750</c:v>
                </c:pt>
                <c:pt idx="2">
                  <c:v>23750</c:v>
                </c:pt>
                <c:pt idx="3">
                  <c:v>23750</c:v>
                </c:pt>
                <c:pt idx="4">
                  <c:v>23750</c:v>
                </c:pt>
                <c:pt idx="5">
                  <c:v>23750</c:v>
                </c:pt>
                <c:pt idx="6">
                  <c:v>23750</c:v>
                </c:pt>
                <c:pt idx="7">
                  <c:v>23750</c:v>
                </c:pt>
                <c:pt idx="8">
                  <c:v>23750</c:v>
                </c:pt>
                <c:pt idx="9">
                  <c:v>23750</c:v>
                </c:pt>
                <c:pt idx="10">
                  <c:v>23750</c:v>
                </c:pt>
              </c:numCache>
            </c:numRef>
          </c:val>
        </c:ser>
        <c:overlap val="100"/>
        <c:gapWidth val="0"/>
        <c:axId val="66691185"/>
        <c:axId val="63349754"/>
      </c:barChart>
      <c:dateAx>
        <c:axId val="66691185"/>
        <c:scaling>
          <c:orientation val="minMax"/>
          <c:max val="12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349754"/>
        <c:crosses val="autoZero"/>
        <c:auto val="0"/>
        <c:majorUnit val="3"/>
        <c:majorTimeUnit val="months"/>
        <c:noMultiLvlLbl val="0"/>
      </c:dateAx>
      <c:valAx>
        <c:axId val="63349754"/>
        <c:scaling>
          <c:orientation val="minMax"/>
          <c:max val="2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691185"/>
        <c:crossesAt val="1"/>
        <c:crossBetween val="between"/>
        <c:dispUnits/>
        <c:majorUnit val="50000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275"/>
          <c:y val="0.92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Weighted Average LTV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7825"/>
          <c:w val="0.959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Summary!$A$38</c:f>
              <c:strCache>
                <c:ptCount val="1"/>
                <c:pt idx="0">
                  <c:v>Weighted Average LTV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Summary!$C$4:$M$4</c:f>
              <c:strCache>
                <c:ptCount val="11"/>
                <c:pt idx="0">
                  <c:v>37864</c:v>
                </c:pt>
                <c:pt idx="1">
                  <c:v>37955</c:v>
                </c:pt>
                <c:pt idx="2">
                  <c:v>38046</c:v>
                </c:pt>
                <c:pt idx="3">
                  <c:v>38135</c:v>
                </c:pt>
                <c:pt idx="4">
                  <c:v>38230</c:v>
                </c:pt>
                <c:pt idx="5">
                  <c:v>38321</c:v>
                </c:pt>
                <c:pt idx="6">
                  <c:v>38411</c:v>
                </c:pt>
                <c:pt idx="7">
                  <c:v>38503</c:v>
                </c:pt>
                <c:pt idx="8">
                  <c:v>38595</c:v>
                </c:pt>
                <c:pt idx="9">
                  <c:v>38686</c:v>
                </c:pt>
                <c:pt idx="10">
                  <c:v>38776</c:v>
                </c:pt>
              </c:strCache>
            </c:strRef>
          </c:cat>
          <c:val>
            <c:numRef>
              <c:f>Summary!$C$38:$M$38</c:f>
              <c:numCache>
                <c:ptCount val="11"/>
                <c:pt idx="0">
                  <c:v>0.8058</c:v>
                </c:pt>
                <c:pt idx="1">
                  <c:v>0.8055</c:v>
                </c:pt>
                <c:pt idx="2">
                  <c:v>0.8051</c:v>
                </c:pt>
                <c:pt idx="3">
                  <c:v>0.804</c:v>
                </c:pt>
                <c:pt idx="4">
                  <c:v>0.8019</c:v>
                </c:pt>
                <c:pt idx="5">
                  <c:v>0.8016</c:v>
                </c:pt>
                <c:pt idx="6">
                  <c:v>0.7999</c:v>
                </c:pt>
                <c:pt idx="7">
                  <c:v>0.7978</c:v>
                </c:pt>
                <c:pt idx="8">
                  <c:v>0.795</c:v>
                </c:pt>
                <c:pt idx="9">
                  <c:v>0.7941</c:v>
                </c:pt>
                <c:pt idx="10">
                  <c:v>0.7931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Summary!$A$40</c:f>
              <c:strCache>
                <c:ptCount val="1"/>
                <c:pt idx="0">
                  <c:v>Weighted Average Halifax Indexed LTV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Summary!$C$4:$M$4</c:f>
              <c:strCache>
                <c:ptCount val="11"/>
                <c:pt idx="0">
                  <c:v>37864</c:v>
                </c:pt>
                <c:pt idx="1">
                  <c:v>37955</c:v>
                </c:pt>
                <c:pt idx="2">
                  <c:v>38046</c:v>
                </c:pt>
                <c:pt idx="3">
                  <c:v>38135</c:v>
                </c:pt>
                <c:pt idx="4">
                  <c:v>38230</c:v>
                </c:pt>
                <c:pt idx="5">
                  <c:v>38321</c:v>
                </c:pt>
                <c:pt idx="6">
                  <c:v>38411</c:v>
                </c:pt>
                <c:pt idx="7">
                  <c:v>38503</c:v>
                </c:pt>
                <c:pt idx="8">
                  <c:v>38595</c:v>
                </c:pt>
                <c:pt idx="9">
                  <c:v>38686</c:v>
                </c:pt>
                <c:pt idx="10">
                  <c:v>38776</c:v>
                </c:pt>
              </c:strCache>
            </c:strRef>
          </c:cat>
          <c:val>
            <c:numRef>
              <c:f>Summary!$C$40:$M$40</c:f>
              <c:numCache>
                <c:ptCount val="11"/>
                <c:pt idx="0">
                  <c:v>0.7053</c:v>
                </c:pt>
                <c:pt idx="1">
                  <c:v>0.6858</c:v>
                </c:pt>
                <c:pt idx="2">
                  <c:v>0.6623</c:v>
                </c:pt>
                <c:pt idx="3">
                  <c:v>0.6253</c:v>
                </c:pt>
                <c:pt idx="4">
                  <c:v>0.5909</c:v>
                </c:pt>
                <c:pt idx="5">
                  <c:v>0.5788</c:v>
                </c:pt>
                <c:pt idx="6">
                  <c:v>0.5809</c:v>
                </c:pt>
                <c:pt idx="7">
                  <c:v>0.5748</c:v>
                </c:pt>
                <c:pt idx="8">
                  <c:v>0.5721</c:v>
                </c:pt>
                <c:pt idx="9">
                  <c:v>0.5601</c:v>
                </c:pt>
                <c:pt idx="10">
                  <c:v>0.5466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Summary!$A$39</c:f>
              <c:strCache>
                <c:ptCount val="1"/>
                <c:pt idx="0">
                  <c:v>Weighted Average Nationwide Indexed LTV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Summary!$C$4:$M$4</c:f>
              <c:strCache>
                <c:ptCount val="11"/>
                <c:pt idx="0">
                  <c:v>37864</c:v>
                </c:pt>
                <c:pt idx="1">
                  <c:v>37955</c:v>
                </c:pt>
                <c:pt idx="2">
                  <c:v>38046</c:v>
                </c:pt>
                <c:pt idx="3">
                  <c:v>38135</c:v>
                </c:pt>
                <c:pt idx="4">
                  <c:v>38230</c:v>
                </c:pt>
                <c:pt idx="5">
                  <c:v>38321</c:v>
                </c:pt>
                <c:pt idx="6">
                  <c:v>38411</c:v>
                </c:pt>
                <c:pt idx="7">
                  <c:v>38503</c:v>
                </c:pt>
                <c:pt idx="8">
                  <c:v>38595</c:v>
                </c:pt>
                <c:pt idx="9">
                  <c:v>38686</c:v>
                </c:pt>
                <c:pt idx="10">
                  <c:v>38776</c:v>
                </c:pt>
              </c:strCache>
            </c:strRef>
          </c:cat>
          <c:val>
            <c:numRef>
              <c:f>Summary!$C$39:$M$39</c:f>
              <c:numCache>
                <c:ptCount val="11"/>
                <c:pt idx="0">
                  <c:v>0.6976</c:v>
                </c:pt>
                <c:pt idx="1">
                  <c:v>0.6763</c:v>
                </c:pt>
                <c:pt idx="2">
                  <c:v>0.655</c:v>
                </c:pt>
                <c:pt idx="3">
                  <c:v>0.6256</c:v>
                </c:pt>
                <c:pt idx="4">
                  <c:v>0.5877</c:v>
                </c:pt>
                <c:pt idx="5">
                  <c:v>0.5675</c:v>
                </c:pt>
                <c:pt idx="6">
                  <c:v>0.5707</c:v>
                </c:pt>
                <c:pt idx="7">
                  <c:v>0.5712</c:v>
                </c:pt>
                <c:pt idx="8">
                  <c:v>0.5553</c:v>
                </c:pt>
                <c:pt idx="9">
                  <c:v>0.5494</c:v>
                </c:pt>
                <c:pt idx="10">
                  <c:v>0.5491</c:v>
                </c:pt>
              </c:numCache>
            </c:numRef>
          </c:val>
          <c:smooth val="1"/>
        </c:ser>
        <c:axId val="33276875"/>
        <c:axId val="31056420"/>
      </c:lineChart>
      <c:dateAx>
        <c:axId val="33276875"/>
        <c:scaling>
          <c:orientation val="minMax"/>
          <c:max val="12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056420"/>
        <c:crossesAt val="0.3"/>
        <c:auto val="0"/>
        <c:majorUnit val="3"/>
        <c:majorTimeUnit val="months"/>
        <c:noMultiLvlLbl val="0"/>
      </c:dateAx>
      <c:valAx>
        <c:axId val="31056420"/>
        <c:scaling>
          <c:orientation val="minMax"/>
          <c:max val="0.9"/>
          <c:min val="0.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276875"/>
        <c:crossesAt val="1"/>
        <c:crossBetween val="between"/>
        <c:dispUnits/>
        <c:majorUnit val="0.1"/>
        <c:minorUnit val="0.0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903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25"/>
          <c:y val="0.10025"/>
          <c:w val="0.9715"/>
          <c:h val="0.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Summary!$A$31</c:f>
              <c:strCache>
                <c:ptCount val="1"/>
                <c:pt idx="0">
                  <c:v>Performing Loans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Summary!$C$4:$M$4</c:f>
              <c:strCache>
                <c:ptCount val="11"/>
                <c:pt idx="0">
                  <c:v>37864</c:v>
                </c:pt>
                <c:pt idx="1">
                  <c:v>37955</c:v>
                </c:pt>
                <c:pt idx="2">
                  <c:v>38046</c:v>
                </c:pt>
                <c:pt idx="3">
                  <c:v>38135</c:v>
                </c:pt>
                <c:pt idx="4">
                  <c:v>38230</c:v>
                </c:pt>
                <c:pt idx="5">
                  <c:v>38321</c:v>
                </c:pt>
                <c:pt idx="6">
                  <c:v>38411</c:v>
                </c:pt>
                <c:pt idx="7">
                  <c:v>38503</c:v>
                </c:pt>
                <c:pt idx="8">
                  <c:v>38595</c:v>
                </c:pt>
                <c:pt idx="9">
                  <c:v>38686</c:v>
                </c:pt>
                <c:pt idx="10">
                  <c:v>38776</c:v>
                </c:pt>
              </c:strCache>
            </c:strRef>
          </c:cat>
          <c:val>
            <c:numRef>
              <c:f>Summary!$C$31:$M$31</c:f>
              <c:numCache>
                <c:ptCount val="11"/>
                <c:pt idx="0">
                  <c:v>0.9915</c:v>
                </c:pt>
                <c:pt idx="1">
                  <c:v>0.9925</c:v>
                </c:pt>
                <c:pt idx="2">
                  <c:v>0.9906</c:v>
                </c:pt>
                <c:pt idx="3">
                  <c:v>0.9939</c:v>
                </c:pt>
                <c:pt idx="4">
                  <c:v>0.987</c:v>
                </c:pt>
                <c:pt idx="5">
                  <c:v>0.9913</c:v>
                </c:pt>
                <c:pt idx="6">
                  <c:v>0.9715</c:v>
                </c:pt>
                <c:pt idx="7">
                  <c:v>0.991</c:v>
                </c:pt>
                <c:pt idx="8">
                  <c:v>0.9969</c:v>
                </c:pt>
                <c:pt idx="9">
                  <c:v>0.998</c:v>
                </c:pt>
                <c:pt idx="10">
                  <c:v>0.9934</c:v>
                </c:pt>
              </c:numCache>
            </c:numRef>
          </c:val>
        </c:ser>
        <c:gapWidth val="0"/>
        <c:axId val="11072325"/>
        <c:axId val="32542062"/>
      </c:barChart>
      <c:dateAx>
        <c:axId val="11072325"/>
        <c:scaling>
          <c:orientation val="minMax"/>
          <c:max val="12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542062"/>
        <c:crossesAt val="0.5"/>
        <c:auto val="0"/>
        <c:majorUnit val="3"/>
        <c:majorTimeUnit val="months"/>
        <c:noMultiLvlLbl val="0"/>
      </c:dateAx>
      <c:valAx>
        <c:axId val="32542062"/>
        <c:scaling>
          <c:orientation val="minMax"/>
          <c:max val="1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072325"/>
        <c:crossesAt val="1"/>
        <c:crossBetween val="between"/>
        <c:dispUnits/>
        <c:majorUnit val="0.1"/>
        <c:minorUnit val="0.0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25"/>
          <c:y val="0.099"/>
          <c:w val="0.967"/>
          <c:h val="0.80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Summary!$A$22</c:f>
              <c:strCache>
                <c:ptCount val="1"/>
                <c:pt idx="0">
                  <c:v>Spread % (WA Funding Rate versus WA Interest Rate)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Summary!$C$4:$M$4</c:f>
              <c:strCache>
                <c:ptCount val="11"/>
                <c:pt idx="0">
                  <c:v>37864</c:v>
                </c:pt>
                <c:pt idx="1">
                  <c:v>37955</c:v>
                </c:pt>
                <c:pt idx="2">
                  <c:v>38046</c:v>
                </c:pt>
                <c:pt idx="3">
                  <c:v>38135</c:v>
                </c:pt>
                <c:pt idx="4">
                  <c:v>38230</c:v>
                </c:pt>
                <c:pt idx="5">
                  <c:v>38321</c:v>
                </c:pt>
                <c:pt idx="6">
                  <c:v>38411</c:v>
                </c:pt>
                <c:pt idx="7">
                  <c:v>38503</c:v>
                </c:pt>
                <c:pt idx="8">
                  <c:v>38595</c:v>
                </c:pt>
                <c:pt idx="9">
                  <c:v>38686</c:v>
                </c:pt>
                <c:pt idx="10">
                  <c:v>38776</c:v>
                </c:pt>
              </c:strCache>
            </c:strRef>
          </c:cat>
          <c:val>
            <c:numRef>
              <c:f>Summary!$C$22:$M$22</c:f>
              <c:numCache>
                <c:ptCount val="11"/>
                <c:pt idx="0">
                  <c:v>0.013</c:v>
                </c:pt>
                <c:pt idx="1">
                  <c:v>0.0134</c:v>
                </c:pt>
                <c:pt idx="2">
                  <c:v>0.0129</c:v>
                </c:pt>
                <c:pt idx="3">
                  <c:v>0.013</c:v>
                </c:pt>
                <c:pt idx="4">
                  <c:v>0.0127</c:v>
                </c:pt>
                <c:pt idx="5">
                  <c:v>0.0107</c:v>
                </c:pt>
                <c:pt idx="6">
                  <c:v>0.0117</c:v>
                </c:pt>
                <c:pt idx="7">
                  <c:v>0.0108</c:v>
                </c:pt>
                <c:pt idx="8">
                  <c:v>0.0095</c:v>
                </c:pt>
                <c:pt idx="9">
                  <c:v>0.0103</c:v>
                </c:pt>
                <c:pt idx="10">
                  <c:v>0.0099</c:v>
                </c:pt>
              </c:numCache>
            </c:numRef>
          </c:val>
        </c:ser>
        <c:gapWidth val="0"/>
        <c:axId val="24443103"/>
        <c:axId val="18661336"/>
      </c:barChart>
      <c:dateAx>
        <c:axId val="24443103"/>
        <c:scaling>
          <c:orientation val="minMax"/>
          <c:max val="12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661336"/>
        <c:crosses val="autoZero"/>
        <c:auto val="0"/>
        <c:majorUnit val="3"/>
        <c:majorTimeUnit val="months"/>
        <c:noMultiLvlLbl val="0"/>
      </c:dateAx>
      <c:valAx>
        <c:axId val="18661336"/>
        <c:scaling>
          <c:orientation val="minMax"/>
          <c:max val="0.0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443103"/>
        <c:crossesAt val="1"/>
        <c:crossBetween val="between"/>
        <c:dispUnits/>
        <c:majorUnit val="0.005"/>
        <c:minorUnit val="0.00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Surplus Income v Loss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"/>
          <c:w val="0.97175"/>
          <c:h val="0.833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Summary!$A$24</c:f>
              <c:strCache>
                <c:ptCount val="1"/>
                <c:pt idx="0">
                  <c:v>Surplus Income as a % of the Mortgages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Summary!$C$4:$M$4</c:f>
              <c:strCache>
                <c:ptCount val="11"/>
                <c:pt idx="0">
                  <c:v>37864</c:v>
                </c:pt>
                <c:pt idx="1">
                  <c:v>37955</c:v>
                </c:pt>
                <c:pt idx="2">
                  <c:v>38046</c:v>
                </c:pt>
                <c:pt idx="3">
                  <c:v>38135</c:v>
                </c:pt>
                <c:pt idx="4">
                  <c:v>38230</c:v>
                </c:pt>
                <c:pt idx="5">
                  <c:v>38321</c:v>
                </c:pt>
                <c:pt idx="6">
                  <c:v>38411</c:v>
                </c:pt>
                <c:pt idx="7">
                  <c:v>38503</c:v>
                </c:pt>
                <c:pt idx="8">
                  <c:v>38595</c:v>
                </c:pt>
                <c:pt idx="9">
                  <c:v>38686</c:v>
                </c:pt>
                <c:pt idx="10">
                  <c:v>38776</c:v>
                </c:pt>
              </c:strCache>
            </c:strRef>
          </c:cat>
          <c:val>
            <c:numRef>
              <c:f>Summary!$C$24:$M$24</c:f>
              <c:numCache>
                <c:ptCount val="11"/>
                <c:pt idx="0">
                  <c:v>0.000736</c:v>
                </c:pt>
                <c:pt idx="1">
                  <c:v>0.002605884150755224</c:v>
                </c:pt>
                <c:pt idx="2">
                  <c:v>0.0024560538853293907</c:v>
                </c:pt>
                <c:pt idx="3">
                  <c:v>0.002770739002201637</c:v>
                </c:pt>
                <c:pt idx="4">
                  <c:v>0.0025572514219932116</c:v>
                </c:pt>
                <c:pt idx="5">
                  <c:v>0.002433547890426192</c:v>
                </c:pt>
                <c:pt idx="6">
                  <c:v>0.002735877915217944</c:v>
                </c:pt>
                <c:pt idx="7">
                  <c:v>0.0024996699379483344</c:v>
                </c:pt>
                <c:pt idx="8">
                  <c:v>0.0022426123089543987</c:v>
                </c:pt>
                <c:pt idx="9">
                  <c:v>0.0027299394398183196</c:v>
                </c:pt>
                <c:pt idx="10">
                  <c:v>0.001994263921298533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Summary!$A$18</c:f>
              <c:strCache>
                <c:ptCount val="1"/>
                <c:pt idx="0">
                  <c:v>Quarterly Loss Rate (annualised)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Summary!$C$4:$M$4</c:f>
              <c:strCache>
                <c:ptCount val="11"/>
                <c:pt idx="0">
                  <c:v>37864</c:v>
                </c:pt>
                <c:pt idx="1">
                  <c:v>37955</c:v>
                </c:pt>
                <c:pt idx="2">
                  <c:v>38046</c:v>
                </c:pt>
                <c:pt idx="3">
                  <c:v>38135</c:v>
                </c:pt>
                <c:pt idx="4">
                  <c:v>38230</c:v>
                </c:pt>
                <c:pt idx="5">
                  <c:v>38321</c:v>
                </c:pt>
                <c:pt idx="6">
                  <c:v>38411</c:v>
                </c:pt>
                <c:pt idx="7">
                  <c:v>38503</c:v>
                </c:pt>
                <c:pt idx="8">
                  <c:v>38595</c:v>
                </c:pt>
                <c:pt idx="9">
                  <c:v>38686</c:v>
                </c:pt>
                <c:pt idx="10">
                  <c:v>38776</c:v>
                </c:pt>
              </c:strCache>
            </c:strRef>
          </c:cat>
          <c:val>
            <c:numRef>
              <c:f>Summary!$C$18:$M$18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axId val="33734297"/>
        <c:axId val="35173218"/>
      </c:lineChart>
      <c:dateAx>
        <c:axId val="33734297"/>
        <c:scaling>
          <c:orientation val="minMax"/>
          <c:max val="12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173218"/>
        <c:crosses val="autoZero"/>
        <c:auto val="0"/>
        <c:majorUnit val="3"/>
        <c:majorTimeUnit val="months"/>
        <c:noMultiLvlLbl val="0"/>
      </c:dateAx>
      <c:valAx>
        <c:axId val="35173218"/>
        <c:scaling>
          <c:orientation val="minMax"/>
          <c:max val="0.00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734297"/>
        <c:crossesAt val="1"/>
        <c:crossBetween val="between"/>
        <c:dispUnits/>
        <c:majorUnit val="0.0005"/>
        <c:minorUnit val="0.000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"/>
          <c:y val="0.92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 Assets by Product Type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0765"/>
          <c:w val="0.97725"/>
          <c:h val="0.83375"/>
        </c:manualLayout>
      </c:layout>
      <c:areaChart>
        <c:grouping val="percentStacked"/>
        <c:varyColors val="0"/>
        <c:ser>
          <c:idx val="2"/>
          <c:order val="0"/>
          <c:tx>
            <c:strRef>
              <c:f>Summary!$A$41</c:f>
              <c:strCache>
                <c:ptCount val="1"/>
                <c:pt idx="0">
                  <c:v>% of Variable Rate Mortgages</c:v>
                </c:pt>
              </c:strCache>
            </c:strRef>
          </c:tx>
          <c:spPr>
            <a:solidFill>
              <a:srgbClr val="FFFF99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Summary!$C$4:$M$4</c:f>
              <c:strCache>
                <c:ptCount val="11"/>
                <c:pt idx="0">
                  <c:v>37864</c:v>
                </c:pt>
                <c:pt idx="1">
                  <c:v>37955</c:v>
                </c:pt>
                <c:pt idx="2">
                  <c:v>38046</c:v>
                </c:pt>
                <c:pt idx="3">
                  <c:v>38135</c:v>
                </c:pt>
                <c:pt idx="4">
                  <c:v>38230</c:v>
                </c:pt>
                <c:pt idx="5">
                  <c:v>38321</c:v>
                </c:pt>
                <c:pt idx="6">
                  <c:v>38411</c:v>
                </c:pt>
                <c:pt idx="7">
                  <c:v>38503</c:v>
                </c:pt>
                <c:pt idx="8">
                  <c:v>38595</c:v>
                </c:pt>
                <c:pt idx="9">
                  <c:v>38686</c:v>
                </c:pt>
                <c:pt idx="10">
                  <c:v>38776</c:v>
                </c:pt>
              </c:strCache>
            </c:strRef>
          </c:cat>
          <c:val>
            <c:numRef>
              <c:f>Summary!$C$41:$M$41</c:f>
              <c:numCache>
                <c:ptCount val="11"/>
                <c:pt idx="0">
                  <c:v>0.0592</c:v>
                </c:pt>
                <c:pt idx="1">
                  <c:v>0.0551</c:v>
                </c:pt>
                <c:pt idx="2">
                  <c:v>0.0563</c:v>
                </c:pt>
                <c:pt idx="3">
                  <c:v>0.0551</c:v>
                </c:pt>
                <c:pt idx="4">
                  <c:v>0.0535</c:v>
                </c:pt>
                <c:pt idx="5">
                  <c:v>0.0519</c:v>
                </c:pt>
                <c:pt idx="6">
                  <c:v>0.0513</c:v>
                </c:pt>
                <c:pt idx="7">
                  <c:v>0.0486</c:v>
                </c:pt>
                <c:pt idx="8">
                  <c:v>0.0471</c:v>
                </c:pt>
                <c:pt idx="9">
                  <c:v>0.0408</c:v>
                </c:pt>
                <c:pt idx="10">
                  <c:v>0.0334</c:v>
                </c:pt>
              </c:numCache>
            </c:numRef>
          </c:val>
        </c:ser>
        <c:ser>
          <c:idx val="4"/>
          <c:order val="1"/>
          <c:tx>
            <c:strRef>
              <c:f>Summary!$A$42</c:f>
              <c:strCache>
                <c:ptCount val="1"/>
                <c:pt idx="0">
                  <c:v>% of Fixed Rate Mortgages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Summary!$C$4:$M$4</c:f>
              <c:strCache>
                <c:ptCount val="11"/>
                <c:pt idx="0">
                  <c:v>37864</c:v>
                </c:pt>
                <c:pt idx="1">
                  <c:v>37955</c:v>
                </c:pt>
                <c:pt idx="2">
                  <c:v>38046</c:v>
                </c:pt>
                <c:pt idx="3">
                  <c:v>38135</c:v>
                </c:pt>
                <c:pt idx="4">
                  <c:v>38230</c:v>
                </c:pt>
                <c:pt idx="5">
                  <c:v>38321</c:v>
                </c:pt>
                <c:pt idx="6">
                  <c:v>38411</c:v>
                </c:pt>
                <c:pt idx="7">
                  <c:v>38503</c:v>
                </c:pt>
                <c:pt idx="8">
                  <c:v>38595</c:v>
                </c:pt>
                <c:pt idx="9">
                  <c:v>38686</c:v>
                </c:pt>
                <c:pt idx="10">
                  <c:v>38776</c:v>
                </c:pt>
              </c:strCache>
            </c:strRef>
          </c:cat>
          <c:val>
            <c:numRef>
              <c:f>Summary!$C$42:$M$42</c:f>
              <c:numCache>
                <c:ptCount val="11"/>
                <c:pt idx="0">
                  <c:v>0.1752</c:v>
                </c:pt>
                <c:pt idx="1">
                  <c:v>0.1152</c:v>
                </c:pt>
                <c:pt idx="2">
                  <c:v>0.119</c:v>
                </c:pt>
                <c:pt idx="3">
                  <c:v>0.127</c:v>
                </c:pt>
                <c:pt idx="4">
                  <c:v>0.1293</c:v>
                </c:pt>
                <c:pt idx="5">
                  <c:v>0.1239</c:v>
                </c:pt>
                <c:pt idx="6">
                  <c:v>0.1319</c:v>
                </c:pt>
                <c:pt idx="7">
                  <c:v>0.1244</c:v>
                </c:pt>
                <c:pt idx="8">
                  <c:v>0.1469</c:v>
                </c:pt>
                <c:pt idx="9">
                  <c:v>0.2167</c:v>
                </c:pt>
                <c:pt idx="10">
                  <c:v>0.2442</c:v>
                </c:pt>
              </c:numCache>
            </c:numRef>
          </c:val>
        </c:ser>
        <c:ser>
          <c:idx val="1"/>
          <c:order val="2"/>
          <c:tx>
            <c:strRef>
              <c:f>Summary!$A$43</c:f>
              <c:strCache>
                <c:ptCount val="1"/>
                <c:pt idx="0">
                  <c:v>% of Libor Linked Mortgages</c:v>
                </c:pt>
              </c:strCache>
            </c:strRef>
          </c:tx>
          <c:spPr>
            <a:solidFill>
              <a:srgbClr val="0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Summary!$C$4:$M$4</c:f>
              <c:strCache>
                <c:ptCount val="11"/>
                <c:pt idx="0">
                  <c:v>37864</c:v>
                </c:pt>
                <c:pt idx="1">
                  <c:v>37955</c:v>
                </c:pt>
                <c:pt idx="2">
                  <c:v>38046</c:v>
                </c:pt>
                <c:pt idx="3">
                  <c:v>38135</c:v>
                </c:pt>
                <c:pt idx="4">
                  <c:v>38230</c:v>
                </c:pt>
                <c:pt idx="5">
                  <c:v>38321</c:v>
                </c:pt>
                <c:pt idx="6">
                  <c:v>38411</c:v>
                </c:pt>
                <c:pt idx="7">
                  <c:v>38503</c:v>
                </c:pt>
                <c:pt idx="8">
                  <c:v>38595</c:v>
                </c:pt>
                <c:pt idx="9">
                  <c:v>38686</c:v>
                </c:pt>
                <c:pt idx="10">
                  <c:v>38776</c:v>
                </c:pt>
              </c:strCache>
            </c:strRef>
          </c:cat>
          <c:val>
            <c:numRef>
              <c:f>Summary!$C$43:$M$43</c:f>
              <c:numCache>
                <c:ptCount val="11"/>
                <c:pt idx="0">
                  <c:v>0.7656</c:v>
                </c:pt>
                <c:pt idx="1">
                  <c:v>0.8296</c:v>
                </c:pt>
                <c:pt idx="2">
                  <c:v>0.8247</c:v>
                </c:pt>
                <c:pt idx="3">
                  <c:v>0.8178</c:v>
                </c:pt>
                <c:pt idx="4">
                  <c:v>0.8171</c:v>
                </c:pt>
                <c:pt idx="5">
                  <c:v>0.8242</c:v>
                </c:pt>
                <c:pt idx="6">
                  <c:v>0.8168</c:v>
                </c:pt>
                <c:pt idx="7">
                  <c:v>0.827</c:v>
                </c:pt>
                <c:pt idx="8">
                  <c:v>0.806</c:v>
                </c:pt>
                <c:pt idx="9">
                  <c:v>0.7425</c:v>
                </c:pt>
                <c:pt idx="10">
                  <c:v>0.7224</c:v>
                </c:pt>
              </c:numCache>
            </c:numRef>
          </c:val>
        </c:ser>
        <c:axId val="48123507"/>
        <c:axId val="30458380"/>
      </c:areaChart>
      <c:dateAx>
        <c:axId val="48123507"/>
        <c:scaling>
          <c:orientation val="minMax"/>
          <c:max val="1273"/>
          <c:min val="124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458380"/>
        <c:crosses val="autoZero"/>
        <c:auto val="0"/>
        <c:majorUnit val="3"/>
        <c:majorTimeUnit val="months"/>
        <c:noMultiLvlLbl val="0"/>
      </c:dateAx>
      <c:valAx>
        <c:axId val="30458380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123507"/>
        <c:crossesAt val="1"/>
        <c:crossBetween val="midCat"/>
        <c:dispUnits/>
        <c:majorUnit val="10"/>
        <c:min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55"/>
          <c:y val="0.9105"/>
          <c:w val="0.85125"/>
          <c:h val="0.07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Quarterly Losses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Summary!$A$17</c:f>
              <c:strCache>
                <c:ptCount val="1"/>
                <c:pt idx="0">
                  <c:v>Quarterly Losses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Summary!$C$4:$M$4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Summary!$C$17:$M$17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0"/>
        <c:axId val="372691"/>
        <c:axId val="3354220"/>
      </c:barChart>
      <c:catAx>
        <c:axId val="372691"/>
        <c:scaling>
          <c:orientation val="minMax"/>
          <c:max val="12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54220"/>
        <c:crosses val="autoZero"/>
        <c:auto val="1"/>
        <c:lblOffset val="100"/>
        <c:noMultiLvlLbl val="0"/>
      </c:catAx>
      <c:valAx>
        <c:axId val="335422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2691"/>
        <c:crossesAt val="1"/>
        <c:crossBetween val="between"/>
        <c:dispUnits/>
        <c:majorUnit val="10"/>
        <c:minorUnit val="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Redemption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91"/>
          <c:w val="0.97625"/>
          <c:h val="0.71625"/>
        </c:manualLayout>
      </c:layout>
      <c:lineChart>
        <c:grouping val="standard"/>
        <c:varyColors val="0"/>
        <c:ser>
          <c:idx val="1"/>
          <c:order val="0"/>
          <c:tx>
            <c:strRef>
              <c:f>Summary!$A$11</c:f>
              <c:strCache>
                <c:ptCount val="1"/>
                <c:pt idx="0">
                  <c:v>Lifetime Redemption Rate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Summary!$C$4:$M$4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Summary!$C$11:$M$11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Summary!$A$12</c:f>
              <c:strCache>
                <c:ptCount val="1"/>
                <c:pt idx="0">
                  <c:v>Quarterly Redemption Rate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Summary!$C$4:$M$4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Summary!$C$12:$M$12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axId val="30187981"/>
        <c:axId val="3256374"/>
      </c:lineChart>
      <c:catAx>
        <c:axId val="30187981"/>
        <c:scaling>
          <c:orientation val="minMax"/>
          <c:max val="12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56374"/>
        <c:crosses val="autoZero"/>
        <c:auto val="1"/>
        <c:lblOffset val="100"/>
        <c:noMultiLvlLbl val="0"/>
      </c:catAx>
      <c:valAx>
        <c:axId val="3256374"/>
        <c:scaling>
          <c:orientation val="minMax"/>
          <c:max val="0.16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0187981"/>
        <c:crossesAt val="1"/>
        <c:crossBetween val="between"/>
        <c:dispUnits/>
        <c:majorUnit val="0.02"/>
        <c:minorUnit val="0.00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125"/>
          <c:y val="0.89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Notes Outstanding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084"/>
          <c:w val="0.9425"/>
          <c:h val="0.72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Summary!$A$7</c:f>
              <c:strCache>
                <c:ptCount val="1"/>
                <c:pt idx="0">
                  <c:v>Class A1 Notes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Summary!$C$4:$M$4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Summary!$C$7:$M$7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Summary!$A$8</c:f>
              <c:strCache>
                <c:ptCount val="1"/>
                <c:pt idx="0">
                  <c:v>Class A2 Notes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Summary!$C$4:$M$4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Summary!$C$8:$M$8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Summary!$A$9</c:f>
              <c:strCache>
                <c:ptCount val="1"/>
                <c:pt idx="0">
                  <c:v>Class B Notes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Summary!$C$4:$M$4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Summary!$C$9:$M$9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gapWidth val="0"/>
        <c:axId val="29307367"/>
        <c:axId val="62439712"/>
      </c:barChart>
      <c:catAx>
        <c:axId val="29307367"/>
        <c:scaling>
          <c:orientation val="minMax"/>
          <c:max val="12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439712"/>
        <c:crosses val="autoZero"/>
        <c:auto val="1"/>
        <c:lblOffset val="100"/>
        <c:noMultiLvlLbl val="0"/>
      </c:catAx>
      <c:valAx>
        <c:axId val="62439712"/>
        <c:scaling>
          <c:orientation val="minMax"/>
          <c:max val="2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307367"/>
        <c:crossesAt val="1"/>
        <c:crossBetween val="between"/>
        <c:dispUnits/>
        <c:majorUnit val="50000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"/>
          <c:y val="0.88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Weighted Average LTV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7925"/>
          <c:w val="0.963"/>
          <c:h val="0.724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Summary!$A$38</c:f>
              <c:strCache>
                <c:ptCount val="1"/>
                <c:pt idx="0">
                  <c:v>Weighted Average LTV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Summary!$C$4:$M$4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Summary!$C$38:$M$38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Summary!$A$40</c:f>
              <c:strCache>
                <c:ptCount val="1"/>
                <c:pt idx="0">
                  <c:v>Weighted Average Halifax Indexed LTV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Summary!$C$4:$M$4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Summary!$C$40:$M$40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Summary!$A$39</c:f>
              <c:strCache>
                <c:ptCount val="1"/>
                <c:pt idx="0">
                  <c:v>Weighted Average Nationwide Indexed LTV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Summary!$C$4:$M$4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Summary!$C$39:$M$39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axId val="25086497"/>
        <c:axId val="24451882"/>
      </c:lineChart>
      <c:catAx>
        <c:axId val="25086497"/>
        <c:scaling>
          <c:orientation val="minMax"/>
          <c:max val="12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451882"/>
        <c:crossesAt val="0.3"/>
        <c:auto val="1"/>
        <c:lblOffset val="100"/>
        <c:noMultiLvlLbl val="0"/>
      </c:catAx>
      <c:valAx>
        <c:axId val="24451882"/>
        <c:scaling>
          <c:orientation val="minMax"/>
          <c:max val="0.9"/>
          <c:min val="0.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086497"/>
        <c:crossesAt val="1"/>
        <c:crossBetween val="between"/>
        <c:dispUnits/>
        <c:majorUnit val="0.1"/>
        <c:minorUnit val="0.0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425"/>
          <c:y val="0.89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275"/>
          <c:y val="0.09875"/>
          <c:w val="0.97475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Summary!$A$31</c:f>
              <c:strCache>
                <c:ptCount val="1"/>
                <c:pt idx="0">
                  <c:v>Performing Loans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Summary!$C$4:$M$4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Summary!$C$31:$M$31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0"/>
        <c:axId val="18740347"/>
        <c:axId val="34445396"/>
      </c:barChart>
      <c:catAx>
        <c:axId val="18740347"/>
        <c:scaling>
          <c:orientation val="minMax"/>
          <c:max val="12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4445396"/>
        <c:crossesAt val="0.5"/>
        <c:auto val="1"/>
        <c:lblOffset val="100"/>
        <c:noMultiLvlLbl val="0"/>
      </c:catAx>
      <c:valAx>
        <c:axId val="34445396"/>
        <c:scaling>
          <c:orientation val="minMax"/>
          <c:max val="1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8740347"/>
        <c:crossesAt val="1"/>
        <c:crossBetween val="between"/>
        <c:dispUnits/>
        <c:majorUnit val="0.1"/>
        <c:minorUnit val="0.0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275"/>
          <c:y val="0.0905"/>
          <c:w val="0.97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Summary!$A$22</c:f>
              <c:strCache>
                <c:ptCount val="1"/>
                <c:pt idx="0">
                  <c:v>Spread % (WA Funding Rate versus WA Interest Rate)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Summary!$C$4:$M$4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Summary!$C$22:$M$22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0"/>
        <c:axId val="41573109"/>
        <c:axId val="38613662"/>
      </c:barChart>
      <c:catAx>
        <c:axId val="41573109"/>
        <c:scaling>
          <c:orientation val="minMax"/>
          <c:max val="12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8613662"/>
        <c:crosses val="autoZero"/>
        <c:auto val="1"/>
        <c:lblOffset val="100"/>
        <c:noMultiLvlLbl val="0"/>
      </c:catAx>
      <c:valAx>
        <c:axId val="38613662"/>
        <c:scaling>
          <c:orientation val="minMax"/>
          <c:max val="0.0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1573109"/>
        <c:crossesAt val="1"/>
        <c:crossBetween val="between"/>
        <c:dispUnits/>
        <c:majorUnit val="0.005"/>
        <c:minorUnit val="0.00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Surplus Income v Loss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8975"/>
          <c:w val="0.9745"/>
          <c:h val="0.717"/>
        </c:manualLayout>
      </c:layout>
      <c:lineChart>
        <c:grouping val="standard"/>
        <c:varyColors val="0"/>
        <c:ser>
          <c:idx val="0"/>
          <c:order val="0"/>
          <c:tx>
            <c:strRef>
              <c:f>Summary!$A$24</c:f>
              <c:strCache>
                <c:ptCount val="1"/>
                <c:pt idx="0">
                  <c:v>Surplus Income as a % of the Mortgages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Summary!$C$4:$M$4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Summary!$C$24:$M$24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Summary!$A$18</c:f>
              <c:strCache>
                <c:ptCount val="1"/>
                <c:pt idx="0">
                  <c:v>Quarterly Loss Rate (annualised)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Summary!$C$4:$M$4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Summary!$C$18:$M$18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axId val="11978639"/>
        <c:axId val="40698888"/>
      </c:lineChart>
      <c:catAx>
        <c:axId val="11978639"/>
        <c:scaling>
          <c:orientation val="minMax"/>
          <c:max val="12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698888"/>
        <c:crosses val="autoZero"/>
        <c:auto val="1"/>
        <c:lblOffset val="100"/>
        <c:noMultiLvlLbl val="0"/>
      </c:catAx>
      <c:valAx>
        <c:axId val="40698888"/>
        <c:scaling>
          <c:orientation val="minMax"/>
          <c:max val="0.00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978639"/>
        <c:crossesAt val="1"/>
        <c:crossBetween val="between"/>
        <c:dispUnits/>
        <c:majorUnit val="0.0005"/>
        <c:minorUnit val="0.000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85"/>
          <c:y val="0.88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 Assets by Product Type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76"/>
          <c:w val="0.9775"/>
          <c:h val="0.7215"/>
        </c:manualLayout>
      </c:layout>
      <c:areaChart>
        <c:grouping val="percentStacked"/>
        <c:varyColors val="0"/>
        <c:ser>
          <c:idx val="2"/>
          <c:order val="0"/>
          <c:tx>
            <c:strRef>
              <c:f>Summary!$A$41</c:f>
              <c:strCache>
                <c:ptCount val="1"/>
                <c:pt idx="0">
                  <c:v>% of Variable Rate Mortgages</c:v>
                </c:pt>
              </c:strCache>
            </c:strRef>
          </c:tx>
          <c:spPr>
            <a:solidFill>
              <a:srgbClr val="FFFF99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Summary!$C$4:$M$4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Summary!$C$41:$M$41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1"/>
          <c:tx>
            <c:strRef>
              <c:f>Summary!$A$42</c:f>
              <c:strCache>
                <c:ptCount val="1"/>
                <c:pt idx="0">
                  <c:v>% of Fixed Rate Mortgages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Summary!$C$4:$M$4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Summary!$C$42:$M$42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2"/>
          <c:tx>
            <c:strRef>
              <c:f>Summary!$A$43</c:f>
              <c:strCache>
                <c:ptCount val="1"/>
                <c:pt idx="0">
                  <c:v>% of Libor Linked Mortgages</c:v>
                </c:pt>
              </c:strCache>
            </c:strRef>
          </c:tx>
          <c:spPr>
            <a:solidFill>
              <a:srgbClr val="0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Summary!$C$4:$M$4</c:f>
              <c:str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Summary!$C$43:$M$43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0745673"/>
        <c:axId val="8275602"/>
      </c:areaChart>
      <c:catAx>
        <c:axId val="30745673"/>
        <c:scaling>
          <c:orientation val="minMax"/>
          <c:max val="1273"/>
          <c:min val="124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275602"/>
        <c:crosses val="autoZero"/>
        <c:auto val="1"/>
        <c:lblOffset val="100"/>
        <c:noMultiLvlLbl val="0"/>
      </c:catAx>
      <c:valAx>
        <c:axId val="8275602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745673"/>
        <c:crossesAt val="1"/>
        <c:crossBetween val="midCat"/>
        <c:dispUnits/>
        <c:majorUnit val="10"/>
        <c:min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35"/>
          <c:y val="0.87075"/>
          <c:w val="0.846"/>
          <c:h val="0.07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file://C:\WINDOWS\TEMP\Symbol.gif" TargetMode="External" /><Relationship Id="rId10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0.02975</cdr:x>
      <cdr:y>0.05325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28600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19050</xdr:rowOff>
    </xdr:from>
    <xdr:to>
      <xdr:col>5</xdr:col>
      <xdr:colOff>19050</xdr:colOff>
      <xdr:row>72</xdr:row>
      <xdr:rowOff>19050</xdr:rowOff>
    </xdr:to>
    <xdr:graphicFrame>
      <xdr:nvGraphicFramePr>
        <xdr:cNvPr id="1" name="Chart 3"/>
        <xdr:cNvGraphicFramePr/>
      </xdr:nvGraphicFramePr>
      <xdr:xfrm>
        <a:off x="114300" y="8763000"/>
        <a:ext cx="77343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73</xdr:row>
      <xdr:rowOff>152400</xdr:rowOff>
    </xdr:from>
    <xdr:to>
      <xdr:col>5</xdr:col>
      <xdr:colOff>9525</xdr:colOff>
      <xdr:row>92</xdr:row>
      <xdr:rowOff>0</xdr:rowOff>
    </xdr:to>
    <xdr:graphicFrame>
      <xdr:nvGraphicFramePr>
        <xdr:cNvPr id="2" name="Chart 4"/>
        <xdr:cNvGraphicFramePr/>
      </xdr:nvGraphicFramePr>
      <xdr:xfrm>
        <a:off x="123825" y="11972925"/>
        <a:ext cx="77152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94</xdr:row>
      <xdr:rowOff>0</xdr:rowOff>
    </xdr:from>
    <xdr:to>
      <xdr:col>5</xdr:col>
      <xdr:colOff>9525</xdr:colOff>
      <xdr:row>111</xdr:row>
      <xdr:rowOff>152400</xdr:rowOff>
    </xdr:to>
    <xdr:graphicFrame>
      <xdr:nvGraphicFramePr>
        <xdr:cNvPr id="3" name="Chart 5"/>
        <xdr:cNvGraphicFramePr/>
      </xdr:nvGraphicFramePr>
      <xdr:xfrm>
        <a:off x="133350" y="15220950"/>
        <a:ext cx="7705725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114</xdr:row>
      <xdr:rowOff>0</xdr:rowOff>
    </xdr:from>
    <xdr:to>
      <xdr:col>4</xdr:col>
      <xdr:colOff>904875</xdr:colOff>
      <xdr:row>132</xdr:row>
      <xdr:rowOff>0</xdr:rowOff>
    </xdr:to>
    <xdr:graphicFrame>
      <xdr:nvGraphicFramePr>
        <xdr:cNvPr id="4" name="Chart 6"/>
        <xdr:cNvGraphicFramePr/>
      </xdr:nvGraphicFramePr>
      <xdr:xfrm>
        <a:off x="133350" y="18459450"/>
        <a:ext cx="7686675" cy="2914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133350</xdr:colOff>
      <xdr:row>134</xdr:row>
      <xdr:rowOff>0</xdr:rowOff>
    </xdr:from>
    <xdr:to>
      <xdr:col>4</xdr:col>
      <xdr:colOff>885825</xdr:colOff>
      <xdr:row>152</xdr:row>
      <xdr:rowOff>0</xdr:rowOff>
    </xdr:to>
    <xdr:graphicFrame>
      <xdr:nvGraphicFramePr>
        <xdr:cNvPr id="5" name="Chart 7"/>
        <xdr:cNvGraphicFramePr/>
      </xdr:nvGraphicFramePr>
      <xdr:xfrm>
        <a:off x="133350" y="21697950"/>
        <a:ext cx="7667625" cy="2914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142875</xdr:colOff>
      <xdr:row>154</xdr:row>
      <xdr:rowOff>9525</xdr:rowOff>
    </xdr:from>
    <xdr:to>
      <xdr:col>4</xdr:col>
      <xdr:colOff>857250</xdr:colOff>
      <xdr:row>172</xdr:row>
      <xdr:rowOff>0</xdr:rowOff>
    </xdr:to>
    <xdr:graphicFrame>
      <xdr:nvGraphicFramePr>
        <xdr:cNvPr id="6" name="Chart 8"/>
        <xdr:cNvGraphicFramePr/>
      </xdr:nvGraphicFramePr>
      <xdr:xfrm>
        <a:off x="142875" y="24945975"/>
        <a:ext cx="762952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152400</xdr:colOff>
      <xdr:row>174</xdr:row>
      <xdr:rowOff>0</xdr:rowOff>
    </xdr:from>
    <xdr:to>
      <xdr:col>4</xdr:col>
      <xdr:colOff>847725</xdr:colOff>
      <xdr:row>192</xdr:row>
      <xdr:rowOff>9525</xdr:rowOff>
    </xdr:to>
    <xdr:graphicFrame>
      <xdr:nvGraphicFramePr>
        <xdr:cNvPr id="7" name="Chart 9"/>
        <xdr:cNvGraphicFramePr/>
      </xdr:nvGraphicFramePr>
      <xdr:xfrm>
        <a:off x="152400" y="28174950"/>
        <a:ext cx="7610475" cy="2924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180975</xdr:colOff>
      <xdr:row>193</xdr:row>
      <xdr:rowOff>38100</xdr:rowOff>
    </xdr:from>
    <xdr:to>
      <xdr:col>4</xdr:col>
      <xdr:colOff>828675</xdr:colOff>
      <xdr:row>212</xdr:row>
      <xdr:rowOff>0</xdr:rowOff>
    </xdr:to>
    <xdr:graphicFrame>
      <xdr:nvGraphicFramePr>
        <xdr:cNvPr id="8" name="Chart 13"/>
        <xdr:cNvGraphicFramePr/>
      </xdr:nvGraphicFramePr>
      <xdr:xfrm>
        <a:off x="180975" y="31289625"/>
        <a:ext cx="7562850" cy="3038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47625</xdr:colOff>
      <xdr:row>1</xdr:row>
      <xdr:rowOff>104775</xdr:rowOff>
    </xdr:from>
    <xdr:to>
      <xdr:col>0</xdr:col>
      <xdr:colOff>247650</xdr:colOff>
      <xdr:row>2</xdr:row>
      <xdr:rowOff>95250</xdr:rowOff>
    </xdr:to>
    <xdr:pic>
      <xdr:nvPicPr>
        <xdr:cNvPr id="9" name="Picture 14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47625" y="2667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214</xdr:row>
      <xdr:rowOff>0</xdr:rowOff>
    </xdr:from>
    <xdr:to>
      <xdr:col>4</xdr:col>
      <xdr:colOff>781050</xdr:colOff>
      <xdr:row>232</xdr:row>
      <xdr:rowOff>47625</xdr:rowOff>
    </xdr:to>
    <xdr:graphicFrame>
      <xdr:nvGraphicFramePr>
        <xdr:cNvPr id="10" name="Chart 15"/>
        <xdr:cNvGraphicFramePr/>
      </xdr:nvGraphicFramePr>
      <xdr:xfrm>
        <a:off x="190500" y="34651950"/>
        <a:ext cx="7505700" cy="29622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0.02825</cdr:x>
      <cdr:y>0.0555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0.0285</cdr:x>
      <cdr:y>0.053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0.02275</cdr:x>
      <cdr:y>0.052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6192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0.02175</cdr:x>
      <cdr:y>0.05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52400" cy="142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0.02275</cdr:x>
      <cdr:y>0.05075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52400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0.00975</cdr:y>
    </cdr:from>
    <cdr:to>
      <cdr:x>0.06125</cdr:x>
      <cdr:y>0.05275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19050"/>
          <a:ext cx="419100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0.02825</cdr:x>
      <cdr:y>0.05275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90500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0.02275</cdr:x>
      <cdr:y>0.05225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52400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0.0345</cdr:x>
      <cdr:y>0.0515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5717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0.02625</cdr:x>
      <cdr:y>0.0535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28575</xdr:rowOff>
    </xdr:from>
    <xdr:to>
      <xdr:col>12</xdr:col>
      <xdr:colOff>295275</xdr:colOff>
      <xdr:row>21</xdr:row>
      <xdr:rowOff>0</xdr:rowOff>
    </xdr:to>
    <xdr:graphicFrame>
      <xdr:nvGraphicFramePr>
        <xdr:cNvPr id="1" name="Chart 30"/>
        <xdr:cNvGraphicFramePr/>
      </xdr:nvGraphicFramePr>
      <xdr:xfrm>
        <a:off x="628650" y="561975"/>
        <a:ext cx="69818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12</xdr:col>
      <xdr:colOff>304800</xdr:colOff>
      <xdr:row>40</xdr:row>
      <xdr:rowOff>19050</xdr:rowOff>
    </xdr:to>
    <xdr:graphicFrame>
      <xdr:nvGraphicFramePr>
        <xdr:cNvPr id="2" name="Chart 31"/>
        <xdr:cNvGraphicFramePr/>
      </xdr:nvGraphicFramePr>
      <xdr:xfrm>
        <a:off x="609600" y="3609975"/>
        <a:ext cx="701040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12</xdr:col>
      <xdr:colOff>333375</xdr:colOff>
      <xdr:row>59</xdr:row>
      <xdr:rowOff>0</xdr:rowOff>
    </xdr:to>
    <xdr:graphicFrame>
      <xdr:nvGraphicFramePr>
        <xdr:cNvPr id="3" name="Chart 32"/>
        <xdr:cNvGraphicFramePr/>
      </xdr:nvGraphicFramePr>
      <xdr:xfrm>
        <a:off x="609600" y="6686550"/>
        <a:ext cx="703897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60</xdr:row>
      <xdr:rowOff>0</xdr:rowOff>
    </xdr:from>
    <xdr:to>
      <xdr:col>12</xdr:col>
      <xdr:colOff>333375</xdr:colOff>
      <xdr:row>77</xdr:row>
      <xdr:rowOff>133350</xdr:rowOff>
    </xdr:to>
    <xdr:graphicFrame>
      <xdr:nvGraphicFramePr>
        <xdr:cNvPr id="4" name="Chart 33"/>
        <xdr:cNvGraphicFramePr/>
      </xdr:nvGraphicFramePr>
      <xdr:xfrm>
        <a:off x="609600" y="9763125"/>
        <a:ext cx="7038975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3</xdr:row>
      <xdr:rowOff>0</xdr:rowOff>
    </xdr:from>
    <xdr:to>
      <xdr:col>24</xdr:col>
      <xdr:colOff>133350</xdr:colOff>
      <xdr:row>21</xdr:row>
      <xdr:rowOff>9525</xdr:rowOff>
    </xdr:to>
    <xdr:graphicFrame>
      <xdr:nvGraphicFramePr>
        <xdr:cNvPr id="5" name="Chart 34"/>
        <xdr:cNvGraphicFramePr/>
      </xdr:nvGraphicFramePr>
      <xdr:xfrm>
        <a:off x="7924800" y="533400"/>
        <a:ext cx="6838950" cy="2924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22</xdr:row>
      <xdr:rowOff>19050</xdr:rowOff>
    </xdr:from>
    <xdr:to>
      <xdr:col>24</xdr:col>
      <xdr:colOff>142875</xdr:colOff>
      <xdr:row>39</xdr:row>
      <xdr:rowOff>152400</xdr:rowOff>
    </xdr:to>
    <xdr:graphicFrame>
      <xdr:nvGraphicFramePr>
        <xdr:cNvPr id="6" name="Chart 35"/>
        <xdr:cNvGraphicFramePr/>
      </xdr:nvGraphicFramePr>
      <xdr:xfrm>
        <a:off x="7924800" y="3629025"/>
        <a:ext cx="6848475" cy="2886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0</xdr:colOff>
      <xdr:row>41</xdr:row>
      <xdr:rowOff>0</xdr:rowOff>
    </xdr:from>
    <xdr:to>
      <xdr:col>24</xdr:col>
      <xdr:colOff>171450</xdr:colOff>
      <xdr:row>59</xdr:row>
      <xdr:rowOff>19050</xdr:rowOff>
    </xdr:to>
    <xdr:graphicFrame>
      <xdr:nvGraphicFramePr>
        <xdr:cNvPr id="7" name="Chart 36"/>
        <xdr:cNvGraphicFramePr/>
      </xdr:nvGraphicFramePr>
      <xdr:xfrm>
        <a:off x="7924800" y="6686550"/>
        <a:ext cx="6877050" cy="2933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0</xdr:colOff>
      <xdr:row>60</xdr:row>
      <xdr:rowOff>0</xdr:rowOff>
    </xdr:from>
    <xdr:to>
      <xdr:col>24</xdr:col>
      <xdr:colOff>180975</xdr:colOff>
      <xdr:row>77</xdr:row>
      <xdr:rowOff>133350</xdr:rowOff>
    </xdr:to>
    <xdr:graphicFrame>
      <xdr:nvGraphicFramePr>
        <xdr:cNvPr id="8" name="Chart 37"/>
        <xdr:cNvGraphicFramePr/>
      </xdr:nvGraphicFramePr>
      <xdr:xfrm>
        <a:off x="7924800" y="9763125"/>
        <a:ext cx="6886575" cy="2886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0</xdr:colOff>
      <xdr:row>80</xdr:row>
      <xdr:rowOff>0</xdr:rowOff>
    </xdr:from>
    <xdr:to>
      <xdr:col>18</xdr:col>
      <xdr:colOff>200025</xdr:colOff>
      <xdr:row>98</xdr:row>
      <xdr:rowOff>57150</xdr:rowOff>
    </xdr:to>
    <xdr:graphicFrame>
      <xdr:nvGraphicFramePr>
        <xdr:cNvPr id="9" name="Chart 38"/>
        <xdr:cNvGraphicFramePr/>
      </xdr:nvGraphicFramePr>
      <xdr:xfrm>
        <a:off x="3657600" y="13001625"/>
        <a:ext cx="7515225" cy="2971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0.02625</cdr:x>
      <cdr:y>0.04975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42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0.03275</cdr:x>
      <cdr:y>0.05025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47650" cy="142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0.023</cdr:x>
      <cdr:y>0.05075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8097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0.01625</cdr:x>
      <cdr:y>0.05025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23825" cy="142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0.02275</cdr:x>
      <cdr:y>0.05025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71450" cy="142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0.026</cdr:x>
      <cdr:y>0.04975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002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0.03875</cdr:x>
      <cdr:y>0.0505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9527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N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63.140625" style="1" customWidth="1"/>
    <col min="2" max="2" width="12.57421875" style="1" customWidth="1"/>
    <col min="3" max="4" width="14.00390625" style="1" bestFit="1" customWidth="1"/>
    <col min="5" max="5" width="13.7109375" style="1" bestFit="1" customWidth="1"/>
    <col min="6" max="6" width="14.140625" style="1" bestFit="1" customWidth="1"/>
    <col min="7" max="8" width="14.00390625" style="1" bestFit="1" customWidth="1"/>
    <col min="9" max="13" width="14.00390625" style="1" customWidth="1"/>
    <col min="14" max="16384" width="9.140625" style="1" customWidth="1"/>
  </cols>
  <sheetData>
    <row r="3" spans="1:2" ht="12.75">
      <c r="A3" s="30" t="s">
        <v>47</v>
      </c>
      <c r="B3" s="29" t="s">
        <v>45</v>
      </c>
    </row>
    <row r="4" spans="1:13" s="7" customFormat="1" ht="12.75">
      <c r="A4" s="6"/>
      <c r="B4" s="28">
        <v>37798</v>
      </c>
      <c r="C4" s="27">
        <v>37864</v>
      </c>
      <c r="D4" s="27">
        <v>37955</v>
      </c>
      <c r="E4" s="27">
        <v>38046</v>
      </c>
      <c r="F4" s="27">
        <v>38135</v>
      </c>
      <c r="G4" s="27">
        <v>38230</v>
      </c>
      <c r="H4" s="27">
        <v>38321</v>
      </c>
      <c r="I4" s="27">
        <v>38411</v>
      </c>
      <c r="J4" s="27">
        <v>38503</v>
      </c>
      <c r="K4" s="27">
        <v>38595</v>
      </c>
      <c r="L4" s="27">
        <v>38686</v>
      </c>
      <c r="M4" s="27">
        <v>38776</v>
      </c>
    </row>
    <row r="5" spans="1:13" s="22" customFormat="1" ht="12.75">
      <c r="A5" s="4" t="s">
        <v>8</v>
      </c>
      <c r="B5" s="4">
        <v>250000</v>
      </c>
      <c r="C5" s="23">
        <v>248668</v>
      </c>
      <c r="D5" s="23">
        <v>243480</v>
      </c>
      <c r="E5" s="23">
        <v>240730</v>
      </c>
      <c r="F5" s="23">
        <v>235409</v>
      </c>
      <c r="G5" s="23">
        <v>233815</v>
      </c>
      <c r="H5" s="23">
        <v>232101</v>
      </c>
      <c r="I5" s="23">
        <v>227230</v>
      </c>
      <c r="J5" s="23">
        <v>224292</v>
      </c>
      <c r="K5" s="23">
        <v>211360</v>
      </c>
      <c r="L5" s="23">
        <v>194558</v>
      </c>
      <c r="M5" s="23">
        <v>179532</v>
      </c>
    </row>
    <row r="6" spans="1:13" s="22" customFormat="1" ht="12.75">
      <c r="A6" s="4" t="s">
        <v>0</v>
      </c>
      <c r="B6" s="23">
        <f aca="true" t="shared" si="0" ref="B6:H6">SUM(B7:B9)</f>
        <v>250000</v>
      </c>
      <c r="C6" s="23">
        <f t="shared" si="0"/>
        <v>248668</v>
      </c>
      <c r="D6" s="23">
        <f t="shared" si="0"/>
        <v>243480</v>
      </c>
      <c r="E6" s="23">
        <f t="shared" si="0"/>
        <v>240730</v>
      </c>
      <c r="F6" s="23">
        <f t="shared" si="0"/>
        <v>235409</v>
      </c>
      <c r="G6" s="23">
        <f t="shared" si="0"/>
        <v>233815</v>
      </c>
      <c r="H6" s="23">
        <f t="shared" si="0"/>
        <v>232101</v>
      </c>
      <c r="I6" s="23">
        <f>SUM(I7:I9)</f>
        <v>227230</v>
      </c>
      <c r="J6" s="23">
        <f>SUM(J7:J9)</f>
        <v>224292</v>
      </c>
      <c r="K6" s="23">
        <f>SUM(K7:K9)</f>
        <v>211360</v>
      </c>
      <c r="L6" s="23">
        <f>SUM(L7:L9)</f>
        <v>194558</v>
      </c>
      <c r="M6" s="23">
        <f>SUM(M7:M9)</f>
        <v>179532</v>
      </c>
    </row>
    <row r="7" spans="1:13" s="22" customFormat="1" ht="12.75">
      <c r="A7" s="4" t="s">
        <v>41</v>
      </c>
      <c r="B7" s="4">
        <v>50000</v>
      </c>
      <c r="C7" s="23">
        <v>48668</v>
      </c>
      <c r="D7" s="23">
        <v>43480</v>
      </c>
      <c r="E7" s="23">
        <v>40730</v>
      </c>
      <c r="F7" s="23">
        <v>35409</v>
      </c>
      <c r="G7" s="23">
        <v>33815</v>
      </c>
      <c r="H7" s="23">
        <v>32101</v>
      </c>
      <c r="I7" s="23">
        <v>27230</v>
      </c>
      <c r="J7" s="23">
        <v>24292</v>
      </c>
      <c r="K7" s="23">
        <v>11360</v>
      </c>
      <c r="L7" s="23">
        <v>0</v>
      </c>
      <c r="M7" s="23">
        <v>0</v>
      </c>
    </row>
    <row r="8" spans="1:13" s="22" customFormat="1" ht="12.75">
      <c r="A8" s="4" t="s">
        <v>42</v>
      </c>
      <c r="B8" s="4">
        <v>176250</v>
      </c>
      <c r="C8" s="23">
        <v>176250</v>
      </c>
      <c r="D8" s="23">
        <v>176250</v>
      </c>
      <c r="E8" s="23">
        <v>176250</v>
      </c>
      <c r="F8" s="23">
        <v>176250</v>
      </c>
      <c r="G8" s="23">
        <v>176250</v>
      </c>
      <c r="H8" s="23">
        <v>176250</v>
      </c>
      <c r="I8" s="23">
        <v>176250</v>
      </c>
      <c r="J8" s="23">
        <v>176250</v>
      </c>
      <c r="K8" s="23">
        <v>176250</v>
      </c>
      <c r="L8" s="23">
        <v>170808</v>
      </c>
      <c r="M8" s="23">
        <v>155782</v>
      </c>
    </row>
    <row r="9" spans="1:13" s="22" customFormat="1" ht="12.75">
      <c r="A9" s="4" t="s">
        <v>1</v>
      </c>
      <c r="B9" s="4">
        <v>23750</v>
      </c>
      <c r="C9" s="23">
        <v>23750</v>
      </c>
      <c r="D9" s="23">
        <v>23750</v>
      </c>
      <c r="E9" s="23">
        <v>23750</v>
      </c>
      <c r="F9" s="23">
        <v>23750</v>
      </c>
      <c r="G9" s="23">
        <v>23750</v>
      </c>
      <c r="H9" s="23">
        <v>23750</v>
      </c>
      <c r="I9" s="23">
        <v>23750</v>
      </c>
      <c r="J9" s="23">
        <v>23750</v>
      </c>
      <c r="K9" s="23">
        <v>23750</v>
      </c>
      <c r="L9" s="23">
        <v>23750</v>
      </c>
      <c r="M9" s="23">
        <v>23750</v>
      </c>
    </row>
    <row r="10" spans="1:13" ht="12.75">
      <c r="A10" s="3" t="s">
        <v>44</v>
      </c>
      <c r="B10" s="8">
        <f aca="true" t="shared" si="1" ref="B10:M10">+B9/B6</f>
        <v>0.095</v>
      </c>
      <c r="C10" s="8">
        <f t="shared" si="1"/>
        <v>0.09550887126610581</v>
      </c>
      <c r="D10" s="8">
        <f t="shared" si="1"/>
        <v>0.09754394611467061</v>
      </c>
      <c r="E10" s="8">
        <f t="shared" si="1"/>
        <v>0.09865824782951854</v>
      </c>
      <c r="F10" s="8">
        <f t="shared" si="1"/>
        <v>0.10088824131617738</v>
      </c>
      <c r="G10" s="8">
        <f t="shared" si="1"/>
        <v>0.10157603233325492</v>
      </c>
      <c r="H10" s="8">
        <f t="shared" si="1"/>
        <v>0.10232614249830893</v>
      </c>
      <c r="I10" s="8">
        <f t="shared" si="1"/>
        <v>0.1045196496941425</v>
      </c>
      <c r="J10" s="8">
        <f t="shared" si="1"/>
        <v>0.10588875216235978</v>
      </c>
      <c r="K10" s="8">
        <f t="shared" si="1"/>
        <v>0.1123675246025738</v>
      </c>
      <c r="L10" s="8">
        <f t="shared" si="1"/>
        <v>0.1220715673475262</v>
      </c>
      <c r="M10" s="8">
        <f t="shared" si="1"/>
        <v>0.13228839426954525</v>
      </c>
    </row>
    <row r="11" spans="1:13" ht="12.75">
      <c r="A11" s="3" t="s">
        <v>9</v>
      </c>
      <c r="B11" s="23" t="s">
        <v>3</v>
      </c>
      <c r="C11" s="8">
        <v>0.0629</v>
      </c>
      <c r="D11" s="8">
        <v>0.0963</v>
      </c>
      <c r="E11" s="8">
        <v>0.0938</v>
      </c>
      <c r="F11" s="8">
        <v>0.1037</v>
      </c>
      <c r="G11" s="8">
        <v>0.0994</v>
      </c>
      <c r="H11" s="8">
        <v>0.1003</v>
      </c>
      <c r="I11" s="8">
        <v>0.1031</v>
      </c>
      <c r="J11" s="8">
        <v>0.1032</v>
      </c>
      <c r="K11" s="8">
        <v>0.1195</v>
      </c>
      <c r="L11" s="8">
        <v>0.141</v>
      </c>
      <c r="M11" s="8">
        <v>0.1564</v>
      </c>
    </row>
    <row r="12" spans="1:13" ht="12.75">
      <c r="A12" s="3" t="s">
        <v>10</v>
      </c>
      <c r="B12" s="23" t="s">
        <v>3</v>
      </c>
      <c r="C12" s="9">
        <v>0.0162</v>
      </c>
      <c r="D12" s="9">
        <v>0.0338</v>
      </c>
      <c r="E12" s="9">
        <v>0.023</v>
      </c>
      <c r="F12" s="9">
        <v>0.035</v>
      </c>
      <c r="G12" s="9">
        <v>0.0211</v>
      </c>
      <c r="H12" s="9">
        <v>0.0262</v>
      </c>
      <c r="I12" s="9">
        <v>0.0313</v>
      </c>
      <c r="J12" s="9">
        <v>0.027</v>
      </c>
      <c r="K12" s="9">
        <v>0.0663</v>
      </c>
      <c r="L12" s="9">
        <v>0.0893</v>
      </c>
      <c r="M12" s="9">
        <v>0.084</v>
      </c>
    </row>
    <row r="13" spans="1:13" ht="12.75">
      <c r="A13" s="3" t="s">
        <v>46</v>
      </c>
      <c r="B13" s="23" t="s">
        <v>3</v>
      </c>
      <c r="C13" s="23">
        <v>2364</v>
      </c>
      <c r="D13" s="23">
        <v>3140</v>
      </c>
      <c r="E13" s="23">
        <v>2824</v>
      </c>
      <c r="F13" s="23">
        <v>3099</v>
      </c>
      <c r="G13" s="23">
        <v>3358</v>
      </c>
      <c r="H13" s="23">
        <v>4411</v>
      </c>
      <c r="I13" s="23">
        <v>2397</v>
      </c>
      <c r="J13" s="23">
        <v>3173</v>
      </c>
      <c r="K13" s="23">
        <v>1934</v>
      </c>
      <c r="L13" s="23">
        <v>2076</v>
      </c>
      <c r="M13" s="23">
        <v>1244</v>
      </c>
    </row>
    <row r="14" spans="1:13" s="22" customFormat="1" ht="12.75">
      <c r="A14" s="4" t="s">
        <v>11</v>
      </c>
      <c r="B14" s="4">
        <v>4000</v>
      </c>
      <c r="C14" s="23">
        <v>4000</v>
      </c>
      <c r="D14" s="23">
        <v>4000</v>
      </c>
      <c r="E14" s="23">
        <v>4000</v>
      </c>
      <c r="F14" s="23">
        <v>4000</v>
      </c>
      <c r="G14" s="23">
        <v>4000</v>
      </c>
      <c r="H14" s="23">
        <v>4000</v>
      </c>
      <c r="I14" s="23">
        <v>4000</v>
      </c>
      <c r="J14" s="23">
        <v>4000</v>
      </c>
      <c r="K14" s="23">
        <v>4000</v>
      </c>
      <c r="L14" s="23">
        <v>4000</v>
      </c>
      <c r="M14" s="23">
        <v>4000</v>
      </c>
    </row>
    <row r="15" spans="1:13" ht="12.75">
      <c r="A15" s="3" t="s">
        <v>12</v>
      </c>
      <c r="B15" s="8">
        <f aca="true" t="shared" si="2" ref="B15:M15">+B14/B5</f>
        <v>0.016</v>
      </c>
      <c r="C15" s="8">
        <f t="shared" si="2"/>
        <v>0.016085704634291504</v>
      </c>
      <c r="D15" s="8">
        <f t="shared" si="2"/>
        <v>0.016428454082470838</v>
      </c>
      <c r="E15" s="8">
        <f t="shared" si="2"/>
        <v>0.016616125950234702</v>
      </c>
      <c r="F15" s="8">
        <f t="shared" si="2"/>
        <v>0.01699170380061935</v>
      </c>
      <c r="G15" s="8">
        <f t="shared" si="2"/>
        <v>0.01710754228770609</v>
      </c>
      <c r="H15" s="8">
        <f t="shared" si="2"/>
        <v>0.017233876631294134</v>
      </c>
      <c r="I15" s="8">
        <f t="shared" si="2"/>
        <v>0.01760330942217137</v>
      </c>
      <c r="J15" s="8">
        <f t="shared" si="2"/>
        <v>0.017833895101029017</v>
      </c>
      <c r="K15" s="8">
        <f t="shared" si="2"/>
        <v>0.018925056775170326</v>
      </c>
      <c r="L15" s="8">
        <f t="shared" si="2"/>
        <v>0.020559421869057043</v>
      </c>
      <c r="M15" s="8">
        <f t="shared" si="2"/>
        <v>0.02228015061381815</v>
      </c>
    </row>
    <row r="16" spans="1:13" ht="12.75">
      <c r="A16" s="3" t="s">
        <v>2</v>
      </c>
      <c r="B16" s="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ht="12.75">
      <c r="A17" s="3" t="s">
        <v>13</v>
      </c>
      <c r="B17" s="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</row>
    <row r="18" spans="1:13" ht="12.75">
      <c r="A18" s="3" t="s">
        <v>40</v>
      </c>
      <c r="B18" s="3">
        <v>0</v>
      </c>
      <c r="C18" s="9">
        <f aca="true" t="shared" si="3" ref="C18:M18">1-(1-C17/B5)^4</f>
        <v>0</v>
      </c>
      <c r="D18" s="9">
        <f t="shared" si="3"/>
        <v>0</v>
      </c>
      <c r="E18" s="9">
        <f t="shared" si="3"/>
        <v>0</v>
      </c>
      <c r="F18" s="9">
        <f t="shared" si="3"/>
        <v>0</v>
      </c>
      <c r="G18" s="9">
        <f t="shared" si="3"/>
        <v>0</v>
      </c>
      <c r="H18" s="9">
        <f t="shared" si="3"/>
        <v>0</v>
      </c>
      <c r="I18" s="9">
        <f t="shared" si="3"/>
        <v>0</v>
      </c>
      <c r="J18" s="9">
        <f t="shared" si="3"/>
        <v>0</v>
      </c>
      <c r="K18" s="9">
        <f t="shared" si="3"/>
        <v>0</v>
      </c>
      <c r="L18" s="9">
        <f t="shared" si="3"/>
        <v>0</v>
      </c>
      <c r="M18" s="9">
        <f t="shared" si="3"/>
        <v>0</v>
      </c>
    </row>
    <row r="19" spans="1:13" ht="12.75">
      <c r="A19" s="3" t="s">
        <v>14</v>
      </c>
      <c r="B19" s="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</row>
    <row r="20" spans="1:13" ht="12.75">
      <c r="A20" s="3" t="s">
        <v>15</v>
      </c>
      <c r="B20" s="23">
        <f aca="true" t="shared" si="4" ref="B20:M20">B16+B17-B19</f>
        <v>0</v>
      </c>
      <c r="C20" s="23">
        <f t="shared" si="4"/>
        <v>0</v>
      </c>
      <c r="D20" s="23">
        <f t="shared" si="4"/>
        <v>0</v>
      </c>
      <c r="E20" s="23">
        <f t="shared" si="4"/>
        <v>0</v>
      </c>
      <c r="F20" s="23">
        <f t="shared" si="4"/>
        <v>0</v>
      </c>
      <c r="G20" s="23">
        <f t="shared" si="4"/>
        <v>0</v>
      </c>
      <c r="H20" s="23">
        <f t="shared" si="4"/>
        <v>0</v>
      </c>
      <c r="I20" s="23">
        <f t="shared" si="4"/>
        <v>0</v>
      </c>
      <c r="J20" s="23">
        <f t="shared" si="4"/>
        <v>0</v>
      </c>
      <c r="K20" s="23">
        <f t="shared" si="4"/>
        <v>0</v>
      </c>
      <c r="L20" s="23">
        <f t="shared" si="4"/>
        <v>0</v>
      </c>
      <c r="M20" s="23">
        <f t="shared" si="4"/>
        <v>0</v>
      </c>
    </row>
    <row r="21" spans="1:13" ht="12.75">
      <c r="A21" s="3" t="s">
        <v>16</v>
      </c>
      <c r="B21" s="23" t="s">
        <v>3</v>
      </c>
      <c r="C21" s="23" t="s">
        <v>3</v>
      </c>
      <c r="D21" s="23" t="s">
        <v>3</v>
      </c>
      <c r="E21" s="23" t="s">
        <v>3</v>
      </c>
      <c r="F21" s="23" t="s">
        <v>3</v>
      </c>
      <c r="G21" s="23" t="s">
        <v>3</v>
      </c>
      <c r="H21" s="23" t="s">
        <v>3</v>
      </c>
      <c r="I21" s="23" t="s">
        <v>3</v>
      </c>
      <c r="J21" s="23" t="s">
        <v>3</v>
      </c>
      <c r="K21" s="23" t="s">
        <v>3</v>
      </c>
      <c r="L21" s="23" t="s">
        <v>3</v>
      </c>
      <c r="M21" s="23" t="s">
        <v>3</v>
      </c>
    </row>
    <row r="22" spans="1:13" ht="12.75">
      <c r="A22" s="3" t="s">
        <v>32</v>
      </c>
      <c r="B22" s="8">
        <v>0.0128</v>
      </c>
      <c r="C22" s="8">
        <v>0.013</v>
      </c>
      <c r="D22" s="8">
        <v>0.0134</v>
      </c>
      <c r="E22" s="8">
        <v>0.0129</v>
      </c>
      <c r="F22" s="8">
        <v>0.013</v>
      </c>
      <c r="G22" s="8">
        <v>0.0127</v>
      </c>
      <c r="H22" s="8">
        <v>0.0107</v>
      </c>
      <c r="I22" s="8">
        <v>0.0117</v>
      </c>
      <c r="J22" s="8">
        <v>0.0108</v>
      </c>
      <c r="K22" s="8">
        <v>0.0095</v>
      </c>
      <c r="L22" s="8">
        <v>0.0103</v>
      </c>
      <c r="M22" s="8">
        <v>0.0099</v>
      </c>
    </row>
    <row r="23" spans="1:13" s="22" customFormat="1" ht="12.75">
      <c r="A23" s="4" t="s">
        <v>17</v>
      </c>
      <c r="B23" s="23" t="s">
        <v>3</v>
      </c>
      <c r="C23" s="23">
        <v>184</v>
      </c>
      <c r="D23" s="23">
        <v>648</v>
      </c>
      <c r="E23" s="23">
        <v>598</v>
      </c>
      <c r="F23" s="23">
        <v>667</v>
      </c>
      <c r="G23" s="23">
        <v>602</v>
      </c>
      <c r="H23" s="23">
        <v>569</v>
      </c>
      <c r="I23" s="23">
        <v>635</v>
      </c>
      <c r="J23" s="23">
        <v>568</v>
      </c>
      <c r="K23" s="23">
        <v>503</v>
      </c>
      <c r="L23" s="23">
        <v>577</v>
      </c>
      <c r="M23" s="23">
        <v>388</v>
      </c>
    </row>
    <row r="24" spans="1:13" ht="12.75">
      <c r="A24" s="3" t="s">
        <v>37</v>
      </c>
      <c r="B24" s="23" t="s">
        <v>3</v>
      </c>
      <c r="C24" s="9">
        <f aca="true" t="shared" si="5" ref="C24:M24">+C23/B5</f>
        <v>0.000736</v>
      </c>
      <c r="D24" s="9">
        <f t="shared" si="5"/>
        <v>0.002605884150755224</v>
      </c>
      <c r="E24" s="9">
        <f t="shared" si="5"/>
        <v>0.0024560538853293907</v>
      </c>
      <c r="F24" s="9">
        <f t="shared" si="5"/>
        <v>0.002770739002201637</v>
      </c>
      <c r="G24" s="9">
        <f t="shared" si="5"/>
        <v>0.0025572514219932116</v>
      </c>
      <c r="H24" s="9">
        <f t="shared" si="5"/>
        <v>0.002433547890426192</v>
      </c>
      <c r="I24" s="9">
        <f t="shared" si="5"/>
        <v>0.002735877915217944</v>
      </c>
      <c r="J24" s="9">
        <f t="shared" si="5"/>
        <v>0.0024996699379483344</v>
      </c>
      <c r="K24" s="9">
        <f t="shared" si="5"/>
        <v>0.0022426123089543987</v>
      </c>
      <c r="L24" s="9">
        <f t="shared" si="5"/>
        <v>0.0027299394398183196</v>
      </c>
      <c r="M24" s="9">
        <f t="shared" si="5"/>
        <v>0.001994263921298533</v>
      </c>
    </row>
    <row r="25" spans="1:13" ht="12.75">
      <c r="A25" s="3" t="s">
        <v>39</v>
      </c>
      <c r="B25" s="9">
        <f>+B17/250000</f>
        <v>0</v>
      </c>
      <c r="C25" s="9">
        <f aca="true" t="shared" si="6" ref="C25:I25">+C17/B5</f>
        <v>0</v>
      </c>
      <c r="D25" s="9">
        <f t="shared" si="6"/>
        <v>0</v>
      </c>
      <c r="E25" s="9">
        <f t="shared" si="6"/>
        <v>0</v>
      </c>
      <c r="F25" s="9">
        <f t="shared" si="6"/>
        <v>0</v>
      </c>
      <c r="G25" s="9">
        <f t="shared" si="6"/>
        <v>0</v>
      </c>
      <c r="H25" s="9">
        <f t="shared" si="6"/>
        <v>0</v>
      </c>
      <c r="I25" s="9">
        <f t="shared" si="6"/>
        <v>0</v>
      </c>
      <c r="J25" s="9">
        <f>+J17/I5</f>
        <v>0</v>
      </c>
      <c r="K25" s="9">
        <f>+K17/J5</f>
        <v>0</v>
      </c>
      <c r="L25" s="9">
        <f>+L17/K5</f>
        <v>0</v>
      </c>
      <c r="M25" s="9">
        <f>+M17/L5</f>
        <v>0</v>
      </c>
    </row>
    <row r="26" spans="1:13" ht="12.75">
      <c r="A26" s="3" t="s">
        <v>49</v>
      </c>
      <c r="B26" s="9"/>
      <c r="C26" s="9"/>
      <c r="D26" s="9"/>
      <c r="E26" s="35">
        <v>2</v>
      </c>
      <c r="F26" s="35">
        <v>7</v>
      </c>
      <c r="G26" s="35">
        <v>6</v>
      </c>
      <c r="H26" s="35">
        <v>16</v>
      </c>
      <c r="I26" s="35">
        <v>16</v>
      </c>
      <c r="J26" s="35">
        <v>3</v>
      </c>
      <c r="K26" s="35">
        <v>28</v>
      </c>
      <c r="L26" s="35">
        <v>7</v>
      </c>
      <c r="M26" s="35">
        <v>5</v>
      </c>
    </row>
    <row r="27" spans="1:13" ht="12.75">
      <c r="A27" s="3" t="s">
        <v>18</v>
      </c>
      <c r="B27" s="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</row>
    <row r="28" spans="1:13" ht="12.75">
      <c r="A28" s="3" t="s">
        <v>50</v>
      </c>
      <c r="B28" s="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ht="12.75">
      <c r="A29" s="3" t="s">
        <v>51</v>
      </c>
      <c r="B29" s="3"/>
      <c r="C29" s="23"/>
      <c r="D29" s="23"/>
      <c r="E29" s="23"/>
      <c r="F29" s="23"/>
      <c r="G29" s="23"/>
      <c r="H29" s="23"/>
      <c r="I29" s="23"/>
      <c r="J29" s="23"/>
      <c r="K29" s="23"/>
      <c r="L29" s="36">
        <v>0.72</v>
      </c>
      <c r="M29" s="36">
        <v>1</v>
      </c>
    </row>
    <row r="30" spans="1:13" ht="12.75">
      <c r="A30" s="34" t="s">
        <v>48</v>
      </c>
      <c r="B30" s="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3" ht="12.75">
      <c r="A31" s="3" t="s">
        <v>4</v>
      </c>
      <c r="B31" s="5">
        <v>0.9984</v>
      </c>
      <c r="C31" s="9">
        <v>0.9915</v>
      </c>
      <c r="D31" s="9">
        <v>0.9925</v>
      </c>
      <c r="E31" s="9">
        <v>0.9906</v>
      </c>
      <c r="F31" s="9">
        <v>0.9939</v>
      </c>
      <c r="G31" s="9">
        <v>0.987</v>
      </c>
      <c r="H31" s="9">
        <v>0.9913</v>
      </c>
      <c r="I31" s="9">
        <v>0.9715</v>
      </c>
      <c r="J31" s="9">
        <v>0.991</v>
      </c>
      <c r="K31" s="9">
        <v>0.9969</v>
      </c>
      <c r="L31" s="9">
        <v>0.998</v>
      </c>
      <c r="M31" s="9">
        <v>0.9934</v>
      </c>
    </row>
    <row r="32" spans="1:13" ht="12.75">
      <c r="A32" s="3" t="s">
        <v>33</v>
      </c>
      <c r="B32" s="5">
        <v>0.0012</v>
      </c>
      <c r="C32" s="9">
        <v>0.0038</v>
      </c>
      <c r="D32" s="9">
        <v>0.0044</v>
      </c>
      <c r="E32" s="9">
        <v>0.0042</v>
      </c>
      <c r="F32" s="9">
        <v>0.0034</v>
      </c>
      <c r="G32" s="9">
        <v>0.0083</v>
      </c>
      <c r="H32" s="9">
        <v>0.0046</v>
      </c>
      <c r="I32" s="9">
        <v>0.0254</v>
      </c>
      <c r="J32" s="9">
        <v>0.0069</v>
      </c>
      <c r="K32" s="9">
        <v>0.0026</v>
      </c>
      <c r="L32" s="9">
        <v>0.0016</v>
      </c>
      <c r="M32" s="9">
        <v>0.0047</v>
      </c>
    </row>
    <row r="33" spans="1:13" ht="12.75">
      <c r="A33" s="3" t="s">
        <v>34</v>
      </c>
      <c r="B33" s="31">
        <v>0</v>
      </c>
      <c r="C33" s="9">
        <v>0.0027</v>
      </c>
      <c r="D33" s="9">
        <v>0.0015</v>
      </c>
      <c r="E33" s="9">
        <v>0.0008</v>
      </c>
      <c r="F33" s="9">
        <v>0</v>
      </c>
      <c r="G33" s="9">
        <v>0</v>
      </c>
      <c r="H33" s="9">
        <v>0.0017</v>
      </c>
      <c r="I33" s="9">
        <v>0.0018</v>
      </c>
      <c r="J33" s="9">
        <v>0.0018</v>
      </c>
      <c r="K33" s="9">
        <v>0.0005</v>
      </c>
      <c r="L33" s="9">
        <v>0</v>
      </c>
      <c r="M33" s="9">
        <v>0.0019</v>
      </c>
    </row>
    <row r="34" spans="1:13" ht="12.75">
      <c r="A34" s="3" t="s">
        <v>35</v>
      </c>
      <c r="B34" s="5">
        <v>0.0004</v>
      </c>
      <c r="C34" s="9">
        <v>0.002</v>
      </c>
      <c r="D34" s="9">
        <v>0.0016</v>
      </c>
      <c r="E34" s="9">
        <v>0.0043</v>
      </c>
      <c r="F34" s="9">
        <v>0.0027</v>
      </c>
      <c r="G34" s="9">
        <v>0.0047</v>
      </c>
      <c r="H34" s="9">
        <v>0.0024</v>
      </c>
      <c r="I34" s="9">
        <v>0.0013</v>
      </c>
      <c r="J34" s="9">
        <v>0.0004</v>
      </c>
      <c r="K34" s="9">
        <v>0</v>
      </c>
      <c r="L34" s="9">
        <v>0.0004</v>
      </c>
      <c r="M34" s="9">
        <v>0</v>
      </c>
    </row>
    <row r="35" spans="1:13" ht="12.75">
      <c r="A35" s="3" t="s">
        <v>36</v>
      </c>
      <c r="B35" s="25">
        <f aca="true" t="shared" si="7" ref="B35:M35">SUM(B31:B34)</f>
        <v>0.9999999999999999</v>
      </c>
      <c r="C35" s="25">
        <f t="shared" si="7"/>
        <v>1</v>
      </c>
      <c r="D35" s="25">
        <f t="shared" si="7"/>
        <v>1</v>
      </c>
      <c r="E35" s="25">
        <f t="shared" si="7"/>
        <v>0.9999</v>
      </c>
      <c r="F35" s="25">
        <f t="shared" si="7"/>
        <v>1</v>
      </c>
      <c r="G35" s="25">
        <f t="shared" si="7"/>
        <v>1</v>
      </c>
      <c r="H35" s="25">
        <f t="shared" si="7"/>
        <v>1</v>
      </c>
      <c r="I35" s="25">
        <f t="shared" si="7"/>
        <v>1</v>
      </c>
      <c r="J35" s="25">
        <f t="shared" si="7"/>
        <v>1.0001</v>
      </c>
      <c r="K35" s="25">
        <f t="shared" si="7"/>
        <v>1</v>
      </c>
      <c r="L35" s="25">
        <f t="shared" si="7"/>
        <v>1</v>
      </c>
      <c r="M35" s="25">
        <f t="shared" si="7"/>
        <v>1</v>
      </c>
    </row>
    <row r="36" spans="1:13" ht="12.75">
      <c r="A36" s="3"/>
      <c r="B36" s="3"/>
      <c r="C36" s="9"/>
      <c r="D36" s="9"/>
      <c r="E36" s="9"/>
      <c r="F36" s="24"/>
      <c r="G36" s="24"/>
      <c r="H36" s="24"/>
      <c r="I36" s="24"/>
      <c r="J36" s="24"/>
      <c r="K36" s="24"/>
      <c r="L36" s="24"/>
      <c r="M36" s="24"/>
    </row>
    <row r="37" spans="1:13" ht="12.75">
      <c r="A37" s="2" t="s">
        <v>5</v>
      </c>
      <c r="B37" s="2"/>
      <c r="C37" s="9"/>
      <c r="D37" s="9"/>
      <c r="E37" s="9"/>
      <c r="F37" s="24"/>
      <c r="G37" s="24"/>
      <c r="H37" s="24"/>
      <c r="I37" s="24"/>
      <c r="J37" s="24"/>
      <c r="K37" s="24"/>
      <c r="L37" s="24"/>
      <c r="M37" s="24"/>
    </row>
    <row r="38" spans="1:14" ht="12.75">
      <c r="A38" s="3" t="s">
        <v>6</v>
      </c>
      <c r="B38" s="5">
        <v>0.8051</v>
      </c>
      <c r="C38" s="9">
        <v>0.8058</v>
      </c>
      <c r="D38" s="9">
        <v>0.8055</v>
      </c>
      <c r="E38" s="9">
        <v>0.8051</v>
      </c>
      <c r="F38" s="9">
        <v>0.804</v>
      </c>
      <c r="G38" s="9">
        <v>0.8019</v>
      </c>
      <c r="H38" s="9">
        <v>0.8016</v>
      </c>
      <c r="I38" s="9">
        <v>0.7999</v>
      </c>
      <c r="J38" s="9">
        <v>0.7978</v>
      </c>
      <c r="K38" s="9">
        <v>0.795</v>
      </c>
      <c r="L38" s="9">
        <v>0.7941</v>
      </c>
      <c r="M38" s="9">
        <v>0.7931</v>
      </c>
      <c r="N38" s="3"/>
    </row>
    <row r="39" spans="1:14" ht="12.75">
      <c r="A39" s="3" t="s">
        <v>19</v>
      </c>
      <c r="B39" s="5">
        <v>0.719</v>
      </c>
      <c r="C39" s="9">
        <v>0.6976</v>
      </c>
      <c r="D39" s="9">
        <v>0.6763</v>
      </c>
      <c r="E39" s="9">
        <v>0.655</v>
      </c>
      <c r="F39" s="9">
        <v>0.6256</v>
      </c>
      <c r="G39" s="9">
        <v>0.5877</v>
      </c>
      <c r="H39" s="9">
        <v>0.5675</v>
      </c>
      <c r="I39" s="9">
        <v>0.5707</v>
      </c>
      <c r="J39" s="9">
        <v>0.5712</v>
      </c>
      <c r="K39" s="9">
        <v>0.5553</v>
      </c>
      <c r="L39" s="9">
        <v>0.5494</v>
      </c>
      <c r="M39" s="9">
        <v>0.5491</v>
      </c>
      <c r="N39" s="3"/>
    </row>
    <row r="40" spans="1:14" ht="12.75">
      <c r="A40" s="3" t="s">
        <v>20</v>
      </c>
      <c r="B40" s="5">
        <v>0.7275</v>
      </c>
      <c r="C40" s="9">
        <v>0.7053</v>
      </c>
      <c r="D40" s="9">
        <v>0.6858</v>
      </c>
      <c r="E40" s="9">
        <v>0.6623</v>
      </c>
      <c r="F40" s="9">
        <v>0.6253</v>
      </c>
      <c r="G40" s="9">
        <v>0.5909</v>
      </c>
      <c r="H40" s="9">
        <v>0.5788</v>
      </c>
      <c r="I40" s="9">
        <v>0.5809</v>
      </c>
      <c r="J40" s="9">
        <v>0.5748</v>
      </c>
      <c r="K40" s="9">
        <v>0.5721</v>
      </c>
      <c r="L40" s="9">
        <v>0.5601</v>
      </c>
      <c r="M40" s="9">
        <v>0.5466</v>
      </c>
      <c r="N40" s="3"/>
    </row>
    <row r="41" spans="1:14" ht="12.75">
      <c r="A41" s="3" t="s">
        <v>21</v>
      </c>
      <c r="B41" s="5">
        <v>0.0587</v>
      </c>
      <c r="C41" s="9">
        <v>0.0592</v>
      </c>
      <c r="D41" s="9">
        <v>0.0551</v>
      </c>
      <c r="E41" s="9">
        <v>0.0563</v>
      </c>
      <c r="F41" s="9">
        <v>0.0551</v>
      </c>
      <c r="G41" s="9">
        <v>0.0535</v>
      </c>
      <c r="H41" s="9">
        <v>0.0519</v>
      </c>
      <c r="I41" s="9">
        <v>0.0513</v>
      </c>
      <c r="J41" s="9">
        <v>0.0486</v>
      </c>
      <c r="K41" s="9">
        <v>0.0471</v>
      </c>
      <c r="L41" s="9">
        <v>0.0408</v>
      </c>
      <c r="M41" s="9">
        <v>0.0334</v>
      </c>
      <c r="N41" s="3"/>
    </row>
    <row r="42" spans="1:14" ht="12.75">
      <c r="A42" s="3" t="s">
        <v>22</v>
      </c>
      <c r="B42" s="5">
        <v>0.3334</v>
      </c>
      <c r="C42" s="9">
        <v>0.1752</v>
      </c>
      <c r="D42" s="9">
        <v>0.1152</v>
      </c>
      <c r="E42" s="9">
        <v>0.119</v>
      </c>
      <c r="F42" s="9">
        <v>0.127</v>
      </c>
      <c r="G42" s="9">
        <v>0.1293</v>
      </c>
      <c r="H42" s="9">
        <v>0.1239</v>
      </c>
      <c r="I42" s="9">
        <v>0.1319</v>
      </c>
      <c r="J42" s="9">
        <v>0.1244</v>
      </c>
      <c r="K42" s="9">
        <v>0.1469</v>
      </c>
      <c r="L42" s="9">
        <v>0.2167</v>
      </c>
      <c r="M42" s="9">
        <v>0.2442</v>
      </c>
      <c r="N42" s="3"/>
    </row>
    <row r="43" spans="1:14" ht="12.75">
      <c r="A43" s="3" t="s">
        <v>23</v>
      </c>
      <c r="B43" s="5">
        <v>0.6079</v>
      </c>
      <c r="C43" s="9">
        <v>0.7656</v>
      </c>
      <c r="D43" s="9">
        <v>0.8296</v>
      </c>
      <c r="E43" s="9">
        <v>0.8247</v>
      </c>
      <c r="F43" s="9">
        <v>0.8178</v>
      </c>
      <c r="G43" s="9">
        <v>0.8171</v>
      </c>
      <c r="H43" s="9">
        <v>0.8242</v>
      </c>
      <c r="I43" s="9">
        <v>0.8168</v>
      </c>
      <c r="J43" s="9">
        <v>0.827</v>
      </c>
      <c r="K43" s="9">
        <v>0.806</v>
      </c>
      <c r="L43" s="9">
        <v>0.7425</v>
      </c>
      <c r="M43" s="9">
        <v>0.7224</v>
      </c>
      <c r="N43" s="3"/>
    </row>
    <row r="44" spans="1:14" ht="12.75">
      <c r="A44" s="3" t="s">
        <v>24</v>
      </c>
      <c r="B44" s="32">
        <v>95383.44</v>
      </c>
      <c r="C44" s="33">
        <v>96382.84</v>
      </c>
      <c r="D44" s="33">
        <v>96619.13</v>
      </c>
      <c r="E44" s="33">
        <v>98578.91</v>
      </c>
      <c r="F44" s="33">
        <v>100131.44</v>
      </c>
      <c r="G44" s="33">
        <v>101614.6</v>
      </c>
      <c r="H44" s="33">
        <v>103894.89</v>
      </c>
      <c r="I44" s="33">
        <v>104907.86</v>
      </c>
      <c r="J44" s="33">
        <v>106400.44</v>
      </c>
      <c r="K44" s="33">
        <v>107180.61</v>
      </c>
      <c r="L44" s="33">
        <v>106783</v>
      </c>
      <c r="M44" s="33">
        <v>105607.34</v>
      </c>
      <c r="N44" s="3"/>
    </row>
    <row r="45" spans="1:14" ht="12.75">
      <c r="A45" s="3" t="s">
        <v>7</v>
      </c>
      <c r="B45" s="5">
        <v>0.05334</v>
      </c>
      <c r="C45" s="9">
        <v>0.0535</v>
      </c>
      <c r="D45" s="9">
        <v>0.0543</v>
      </c>
      <c r="E45" s="9">
        <v>0.05711</v>
      </c>
      <c r="F45" s="9">
        <v>0.05976</v>
      </c>
      <c r="G45" s="9">
        <v>0.06397</v>
      </c>
      <c r="H45" s="9">
        <v>0.06438</v>
      </c>
      <c r="I45" s="9">
        <v>0.06437</v>
      </c>
      <c r="J45" s="9">
        <v>0.06486</v>
      </c>
      <c r="K45" s="9">
        <v>0.06228</v>
      </c>
      <c r="L45" s="9">
        <v>0.0605</v>
      </c>
      <c r="M45" s="9">
        <v>0.06064</v>
      </c>
      <c r="N45" s="3"/>
    </row>
    <row r="46" spans="1:14" ht="12.75">
      <c r="A46" s="3" t="s">
        <v>38</v>
      </c>
      <c r="B46" s="3">
        <v>21.58</v>
      </c>
      <c r="C46" s="26">
        <v>21.34</v>
      </c>
      <c r="D46" s="26">
        <v>21.12</v>
      </c>
      <c r="E46" s="26">
        <v>20.9</v>
      </c>
      <c r="F46" s="26">
        <v>20.65</v>
      </c>
      <c r="G46" s="26">
        <v>20.44</v>
      </c>
      <c r="H46" s="26">
        <v>20.27</v>
      </c>
      <c r="I46" s="26">
        <v>20.11</v>
      </c>
      <c r="J46" s="26">
        <v>19.86</v>
      </c>
      <c r="K46" s="26">
        <v>19.61</v>
      </c>
      <c r="L46" s="26">
        <v>19.23</v>
      </c>
      <c r="M46" s="26">
        <v>18.89</v>
      </c>
      <c r="N46" s="3"/>
    </row>
    <row r="47" spans="1:14" ht="12.75">
      <c r="A47" s="3" t="s">
        <v>25</v>
      </c>
      <c r="B47" s="5">
        <v>0.8029</v>
      </c>
      <c r="C47" s="9">
        <v>0.8099</v>
      </c>
      <c r="D47" s="9">
        <v>0.8124</v>
      </c>
      <c r="E47" s="9">
        <v>0.8146</v>
      </c>
      <c r="F47" s="9">
        <v>0.8183</v>
      </c>
      <c r="G47" s="9">
        <v>0.8257</v>
      </c>
      <c r="H47" s="9">
        <v>0.8343</v>
      </c>
      <c r="I47" s="9">
        <v>0.841</v>
      </c>
      <c r="J47" s="9">
        <v>0.8454</v>
      </c>
      <c r="K47" s="9">
        <v>0.8496</v>
      </c>
      <c r="L47" s="9">
        <v>0.8455</v>
      </c>
      <c r="M47" s="9">
        <v>0.8406</v>
      </c>
      <c r="N47" s="3"/>
    </row>
    <row r="48" spans="1:14" ht="12.75">
      <c r="A48" s="3" t="s">
        <v>26</v>
      </c>
      <c r="B48" s="5">
        <v>0.1971</v>
      </c>
      <c r="C48" s="9">
        <v>0.1901</v>
      </c>
      <c r="D48" s="9">
        <v>0.1876</v>
      </c>
      <c r="E48" s="9">
        <v>0.1854</v>
      </c>
      <c r="F48" s="9">
        <v>0.1817</v>
      </c>
      <c r="G48" s="9">
        <v>0.1743</v>
      </c>
      <c r="H48" s="9">
        <v>0.1657</v>
      </c>
      <c r="I48" s="9">
        <v>0.159</v>
      </c>
      <c r="J48" s="9">
        <v>0.1546</v>
      </c>
      <c r="K48" s="9">
        <v>0.1504</v>
      </c>
      <c r="L48" s="9">
        <v>0.1545</v>
      </c>
      <c r="M48" s="9">
        <v>0.1594</v>
      </c>
      <c r="N48" s="3"/>
    </row>
    <row r="49" spans="1:14" ht="12.75">
      <c r="A49" s="3" t="s">
        <v>27</v>
      </c>
      <c r="B49" s="5">
        <v>0.1373</v>
      </c>
      <c r="C49" s="9">
        <v>0.1374</v>
      </c>
      <c r="D49" s="9">
        <v>0.1348</v>
      </c>
      <c r="E49" s="9">
        <v>0.1345</v>
      </c>
      <c r="F49" s="9">
        <v>0.1347</v>
      </c>
      <c r="G49" s="9">
        <v>0.131</v>
      </c>
      <c r="H49" s="9">
        <v>0.1237</v>
      </c>
      <c r="I49" s="9">
        <v>0.1236</v>
      </c>
      <c r="J49" s="9">
        <v>0.1208</v>
      </c>
      <c r="K49" s="9">
        <v>0.1226</v>
      </c>
      <c r="L49" s="9">
        <v>0.1164</v>
      </c>
      <c r="M49" s="9">
        <v>0.1151</v>
      </c>
      <c r="N49" s="3"/>
    </row>
    <row r="50" spans="1:14" ht="12.75">
      <c r="A50" s="3" t="s">
        <v>28</v>
      </c>
      <c r="B50" s="5">
        <v>0.2956</v>
      </c>
      <c r="C50" s="9">
        <v>0.2996</v>
      </c>
      <c r="D50" s="9">
        <v>0.3013</v>
      </c>
      <c r="E50" s="9">
        <v>0.3012</v>
      </c>
      <c r="F50" s="9">
        <v>0.3016</v>
      </c>
      <c r="G50" s="9">
        <v>0.3042</v>
      </c>
      <c r="H50" s="9">
        <v>0.3102</v>
      </c>
      <c r="I50" s="9">
        <v>0.3154</v>
      </c>
      <c r="J50" s="9">
        <v>0.3179</v>
      </c>
      <c r="K50" s="9">
        <v>0.3092</v>
      </c>
      <c r="L50" s="9">
        <v>0.2927</v>
      </c>
      <c r="M50" s="9">
        <v>0.2795</v>
      </c>
      <c r="N50" s="3"/>
    </row>
    <row r="51" spans="1:14" ht="12.75">
      <c r="A51" s="3" t="s">
        <v>29</v>
      </c>
      <c r="B51" s="5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3"/>
    </row>
    <row r="52" spans="1:14" ht="12.75">
      <c r="A52" s="3" t="s">
        <v>30</v>
      </c>
      <c r="B52" s="5">
        <v>0.8968</v>
      </c>
      <c r="C52" s="9">
        <v>0.8991</v>
      </c>
      <c r="D52" s="9">
        <v>0.9022</v>
      </c>
      <c r="E52" s="9">
        <v>0.9027</v>
      </c>
      <c r="F52" s="9">
        <v>0.9054</v>
      </c>
      <c r="G52" s="9">
        <v>0.9081</v>
      </c>
      <c r="H52" s="9">
        <v>0.9123</v>
      </c>
      <c r="I52" s="9">
        <v>0.9132</v>
      </c>
      <c r="J52" s="9">
        <v>0.9145</v>
      </c>
      <c r="K52" s="9">
        <v>0.915</v>
      </c>
      <c r="L52" s="9">
        <v>0.9182</v>
      </c>
      <c r="M52" s="9">
        <v>0.9184</v>
      </c>
      <c r="N52" s="3"/>
    </row>
    <row r="53" spans="1:14" ht="12.75">
      <c r="A53" s="3" t="s">
        <v>31</v>
      </c>
      <c r="B53" s="5">
        <v>0.1032</v>
      </c>
      <c r="C53" s="9">
        <v>0.1009</v>
      </c>
      <c r="D53" s="9">
        <v>0.0978</v>
      </c>
      <c r="E53" s="9">
        <v>0.0973</v>
      </c>
      <c r="F53" s="9">
        <v>0.0946</v>
      </c>
      <c r="G53" s="9">
        <v>0.0919</v>
      </c>
      <c r="H53" s="9">
        <v>0.0877</v>
      </c>
      <c r="I53" s="9">
        <v>0.0868</v>
      </c>
      <c r="J53" s="9">
        <v>0.0855</v>
      </c>
      <c r="K53" s="9">
        <v>0.085</v>
      </c>
      <c r="L53" s="9">
        <v>0.0818</v>
      </c>
      <c r="M53" s="9">
        <v>0.0816</v>
      </c>
      <c r="N53" s="3"/>
    </row>
  </sheetData>
  <printOptions/>
  <pageMargins left="0.75" right="0.75" top="1" bottom="1" header="0.5" footer="0.5"/>
  <pageSetup horizontalDpi="600" verticalDpi="600" orientation="landscape" paperSize="9" scale="55" r:id="rId3"/>
  <rowBreaks count="3" manualBreakCount="3">
    <brk id="53" max="255" man="1"/>
    <brk id="113" max="255" man="1"/>
    <brk id="173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Y100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6384" width="9.140625" style="10" customWidth="1"/>
  </cols>
  <sheetData>
    <row r="1" spans="1:25" ht="13.5" thickTop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3"/>
    </row>
    <row r="2" spans="1:25" ht="15.75">
      <c r="A2" s="14"/>
      <c r="B2" s="15"/>
      <c r="C2" s="15"/>
      <c r="D2" s="15"/>
      <c r="E2" s="15"/>
      <c r="F2" s="15"/>
      <c r="G2" s="15"/>
      <c r="H2" s="15"/>
      <c r="I2" s="15"/>
      <c r="J2" s="15"/>
      <c r="K2" s="16"/>
      <c r="L2" s="17" t="s">
        <v>43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8"/>
    </row>
    <row r="3" spans="1:25" ht="12.7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8"/>
    </row>
    <row r="4" spans="1:25" ht="12.7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8"/>
    </row>
    <row r="5" spans="1:25" ht="12.7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8"/>
    </row>
    <row r="6" spans="1:25" ht="12.7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8"/>
    </row>
    <row r="7" spans="1:25" ht="12.7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8"/>
    </row>
    <row r="8" spans="1:25" ht="12.7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8"/>
    </row>
    <row r="9" spans="1:25" ht="12.7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8"/>
    </row>
    <row r="10" spans="1:25" ht="12.75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8"/>
    </row>
    <row r="11" spans="1:25" ht="12.7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8"/>
    </row>
    <row r="12" spans="1:25" ht="12.7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8"/>
    </row>
    <row r="13" spans="1:25" ht="12.7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8"/>
    </row>
    <row r="14" spans="1:25" ht="12.7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8"/>
    </row>
    <row r="15" spans="1:25" ht="12.7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8"/>
    </row>
    <row r="16" spans="1:25" ht="12.75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8"/>
    </row>
    <row r="17" spans="1:25" ht="12.7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8"/>
    </row>
    <row r="18" spans="1:25" ht="12.7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8"/>
    </row>
    <row r="19" spans="1:25" ht="12.7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8"/>
    </row>
    <row r="20" spans="1:25" ht="12.7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8"/>
    </row>
    <row r="21" spans="1:25" ht="12.7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8"/>
    </row>
    <row r="22" spans="1:25" ht="12.75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8"/>
    </row>
    <row r="23" spans="1:25" ht="12.75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8"/>
    </row>
    <row r="24" spans="1:25" ht="12.7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8"/>
    </row>
    <row r="25" spans="1:25" ht="12.7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8"/>
    </row>
    <row r="26" spans="1:25" ht="12.75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8"/>
    </row>
    <row r="27" spans="1:25" ht="12.75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8"/>
    </row>
    <row r="28" spans="1:25" ht="12.75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8"/>
    </row>
    <row r="29" spans="1:25" ht="12.75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8"/>
    </row>
    <row r="30" spans="1:25" ht="12.75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8"/>
    </row>
    <row r="31" spans="1:25" ht="12.7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8"/>
    </row>
    <row r="32" spans="1:25" ht="12.75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8"/>
    </row>
    <row r="33" spans="1:25" ht="12.7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8"/>
    </row>
    <row r="34" spans="1:25" ht="12.75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8"/>
    </row>
    <row r="35" spans="1:25" ht="12.7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8"/>
    </row>
    <row r="36" spans="1:25" ht="12.75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8"/>
    </row>
    <row r="37" spans="1:25" ht="12.7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8"/>
    </row>
    <row r="38" spans="1:25" ht="12.75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8"/>
    </row>
    <row r="39" spans="1:25" ht="12.75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8"/>
    </row>
    <row r="40" spans="1:25" ht="12.75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8"/>
    </row>
    <row r="41" spans="1:25" ht="12.75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8"/>
    </row>
    <row r="42" spans="1:25" ht="12.75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8"/>
    </row>
    <row r="43" spans="1:25" ht="12.75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8"/>
    </row>
    <row r="44" spans="1:25" ht="12.75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8"/>
    </row>
    <row r="45" spans="1:25" ht="12.75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8"/>
    </row>
    <row r="46" spans="1:25" ht="12.75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8"/>
    </row>
    <row r="47" spans="1:25" ht="12.75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8"/>
    </row>
    <row r="48" spans="1:25" ht="12.75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8"/>
    </row>
    <row r="49" spans="1:25" ht="12.75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8"/>
    </row>
    <row r="50" spans="1:25" ht="12.75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8"/>
    </row>
    <row r="51" spans="1:25" ht="12.75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8"/>
    </row>
    <row r="52" spans="1:25" ht="12.75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8"/>
    </row>
    <row r="53" spans="1:25" ht="12.75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8"/>
    </row>
    <row r="54" spans="1:25" ht="12.7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8"/>
    </row>
    <row r="55" spans="1:25" ht="12.75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8"/>
    </row>
    <row r="56" spans="1:25" ht="12.75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8"/>
    </row>
    <row r="57" spans="1:25" ht="12.75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8"/>
    </row>
    <row r="58" spans="1:25" ht="12.75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8"/>
    </row>
    <row r="59" spans="1:25" ht="12.75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8"/>
    </row>
    <row r="60" spans="1:25" ht="12.75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8"/>
    </row>
    <row r="61" spans="1:25" ht="12.75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8"/>
    </row>
    <row r="62" spans="1:25" ht="12.75">
      <c r="A62" s="14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8"/>
    </row>
    <row r="63" spans="1:25" ht="12.75">
      <c r="A63" s="14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8"/>
    </row>
    <row r="64" spans="1:25" ht="12.75">
      <c r="A64" s="14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8"/>
    </row>
    <row r="65" spans="1:25" ht="12.75">
      <c r="A65" s="14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8"/>
    </row>
    <row r="66" spans="1:25" ht="12.75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8"/>
    </row>
    <row r="67" spans="1:25" ht="12.75">
      <c r="A67" s="14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8"/>
    </row>
    <row r="68" spans="1:25" ht="12.75">
      <c r="A68" s="14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8"/>
    </row>
    <row r="69" spans="1:25" ht="12.75">
      <c r="A69" s="14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8"/>
    </row>
    <row r="70" spans="1:25" ht="12.75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8"/>
    </row>
    <row r="71" spans="1:25" ht="12.75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8"/>
    </row>
    <row r="72" spans="1:25" ht="12.75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8"/>
    </row>
    <row r="73" spans="1:25" ht="12.75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8"/>
    </row>
    <row r="74" spans="1:25" ht="12.75">
      <c r="A74" s="1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8"/>
    </row>
    <row r="75" spans="1:25" ht="12.75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8"/>
    </row>
    <row r="76" spans="1:25" ht="12.75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8"/>
    </row>
    <row r="77" spans="1:25" ht="12.75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8"/>
    </row>
    <row r="78" spans="1:25" ht="12.75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8"/>
    </row>
    <row r="79" spans="1:25" ht="12.75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8"/>
    </row>
    <row r="80" spans="1:25" ht="12.75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8"/>
    </row>
    <row r="81" spans="1:25" ht="12.75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8"/>
    </row>
    <row r="82" spans="1:25" ht="12.75">
      <c r="A82" s="14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8"/>
    </row>
    <row r="83" spans="1:25" ht="12.75">
      <c r="A83" s="14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8"/>
    </row>
    <row r="84" spans="1:25" ht="12.75">
      <c r="A84" s="14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8"/>
    </row>
    <row r="85" spans="1:25" ht="12.75">
      <c r="A85" s="14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8"/>
    </row>
    <row r="86" spans="1:25" ht="12.75">
      <c r="A86" s="14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8"/>
    </row>
    <row r="87" spans="1:25" ht="12.75">
      <c r="A87" s="14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8"/>
    </row>
    <row r="88" spans="1:25" ht="12.75">
      <c r="A88" s="14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8"/>
    </row>
    <row r="89" spans="1:25" ht="12.75">
      <c r="A89" s="14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8"/>
    </row>
    <row r="90" spans="1:25" ht="12.75">
      <c r="A90" s="14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8"/>
    </row>
    <row r="91" spans="1:25" ht="12.75">
      <c r="A91" s="14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8"/>
    </row>
    <row r="92" spans="1:25" ht="12.75">
      <c r="A92" s="14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8"/>
    </row>
    <row r="93" spans="1:25" ht="12.75">
      <c r="A93" s="14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8"/>
    </row>
    <row r="94" spans="1:25" ht="12.75">
      <c r="A94" s="14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8"/>
    </row>
    <row r="95" spans="1:25" ht="12.75">
      <c r="A95" s="14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8"/>
    </row>
    <row r="96" spans="1:25" ht="12.75">
      <c r="A96" s="14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8"/>
    </row>
    <row r="97" spans="1:25" ht="12.75">
      <c r="A97" s="14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8"/>
    </row>
    <row r="98" spans="1:25" ht="12.75">
      <c r="A98" s="14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8"/>
    </row>
    <row r="99" spans="1:25" ht="12.75">
      <c r="A99" s="14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8"/>
    </row>
    <row r="100" spans="1:25" ht="13.5" thickBot="1">
      <c r="A100" s="19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1"/>
    </row>
    <row r="101" ht="13.5" thickTop="1"/>
  </sheetData>
  <printOptions/>
  <pageMargins left="0.75" right="0.75" top="1" bottom="1" header="0.5" footer="0.5"/>
  <pageSetup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Paragon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DoJulia</dc:creator>
  <cp:keywords/>
  <dc:description/>
  <cp:lastModifiedBy>Jimmy Giles</cp:lastModifiedBy>
  <cp:lastPrinted>2006-03-22T09:54:20Z</cp:lastPrinted>
  <dcterms:created xsi:type="dcterms:W3CDTF">2002-08-22T07:01:03Z</dcterms:created>
  <dcterms:modified xsi:type="dcterms:W3CDTF">2006-03-23T13:23:38Z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