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0"/>
  </bookViews>
  <sheets>
    <sheet name="Summary" sheetId="1" r:id="rId1"/>
    <sheet name="Graphs" sheetId="2" r:id="rId2"/>
  </sheets>
  <definedNames>
    <definedName name="_xlnm.Print_Area" localSheetId="1">'Graphs'!$A$1:$Y$65</definedName>
    <definedName name="_xlnm.Print_Area" localSheetId="0">'Summary'!$A$1:$V$177</definedName>
  </definedNames>
  <calcPr fullCalcOnLoad="1"/>
</workbook>
</file>

<file path=xl/sharedStrings.xml><?xml version="1.0" encoding="utf-8"?>
<sst xmlns="http://schemas.openxmlformats.org/spreadsheetml/2006/main" count="52" uniqueCount="46">
  <si>
    <t>Total Notes</t>
  </si>
  <si>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</si>
  <si>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</si>
  <si>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</si>
  <si>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</si>
  <si>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</si>
  <si>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</si>
  <si>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</si>
  <si>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Class A Notes</t>
  </si>
  <si>
    <t>Weighted Average Nationwide Indexed LTV</t>
  </si>
  <si>
    <t>Weighted Avearage Halifax Indexed LTV</t>
  </si>
  <si>
    <t>Weighted Average Loan Size</t>
  </si>
  <si>
    <t>Mortgage Asset Balance</t>
  </si>
  <si>
    <t>Number of Properties in Possession</t>
  </si>
  <si>
    <t>PDL Replenishment made during the quarter</t>
  </si>
  <si>
    <t>% of Variable Rate Mortgages</t>
  </si>
  <si>
    <t>% of Fixed Rate Mortgages</t>
  </si>
  <si>
    <t>% of Libor Linked Mortgages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</si>
  <si>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</si>
  <si>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</si>
  <si>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</si>
  <si>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</si>
  <si>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</si>
  <si>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</si>
  <si>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</si>
  <si>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Class B Notes as a % of the Total Notes</t>
  </si>
  <si>
    <t>&gt;1 to 2 months arrears</t>
  </si>
  <si>
    <t xml:space="preserve">&gt;2 to 3 months arrears </t>
  </si>
  <si>
    <t xml:space="preserve">&gt;3 months arrears </t>
  </si>
  <si>
    <t xml:space="preserve">Total </t>
  </si>
  <si>
    <t>Weighted Average Maturity Date (years)</t>
  </si>
  <si>
    <t>Outstanding PDL at the end of the quarter</t>
  </si>
  <si>
    <t>Losses as a % of the Mortgages</t>
  </si>
  <si>
    <t>.</t>
  </si>
  <si>
    <t xml:space="preserve">    First Flexible No.2 plc</t>
  </si>
  <si>
    <t>FIRST FLEXIBLE NO.2 PLC</t>
  </si>
  <si>
    <t>Arrears excluding Receiver of Rent and Possession Cases (From 01/04/05)</t>
  </si>
  <si>
    <t>% of Base Rate Tracker</t>
  </si>
  <si>
    <t>Monthly Redemption Rate</t>
  </si>
  <si>
    <t>Further Advances released in the month</t>
  </si>
  <si>
    <t>Monthly Losses</t>
  </si>
  <si>
    <t>Monthly Loss Rate (annualised)</t>
  </si>
  <si>
    <t>Number of Receiver of Rent Cases (From 01/04/05)</t>
  </si>
  <si>
    <t>% of Flexible Mortgages</t>
  </si>
  <si>
    <t>Reserve Fund Balance</t>
  </si>
  <si>
    <t>Reserve Fund as a % of the Mortgages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</si>
</sst>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0.000%"/>
    <numFmt numFmtId="174" formatCode="[$-809]dd\ mmmm\ yyyy"/>
    <numFmt numFmtId="175" formatCode="&quot;£&quot;#,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sz val="15.25"/>
      <name val="Arial"/>
      <family val="0"/>
    </font>
    <font>
      <sz val="17.75"/>
      <name val="Arial"/>
      <family val="0"/>
    </font>
    <font>
      <sz val="23"/>
      <name val="Arial"/>
      <family val="0"/>
    </font>
    <font>
      <sz val="19"/>
      <name val="Arial"/>
      <family val="0"/>
    </font>
    <font>
      <sz val="16.75"/>
      <name val="Arial"/>
      <family val="0"/>
    </font>
    <font>
      <sz val="24.25"/>
      <name val="Arial"/>
      <family val="0"/>
    </font>
    <font>
      <sz val="18.75"/>
      <name val="Arial"/>
      <family val="0"/>
    </font>
    <font>
      <sz val="9"/>
      <name val="Arial"/>
      <family val="2"/>
    </font>
    <font>
      <b/>
      <sz val="11.25"/>
      <name val="Arial"/>
      <family val="2"/>
    </font>
    <font>
      <sz val="10.25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sz val="10"/>
      <color indexed="53"/>
      <name val="Arial"/>
      <family val="2"/>
    </font>
    <font>
      <b/>
      <u val="single"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4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u val="single"/>
      <sz val="10"/>
      <color indexed="18"/>
      <name val="Arial"/>
      <family val="2"/>
    </font>
    <font>
      <sz val="7.25"/>
      <name val="Arial"/>
      <family val="2"/>
    </font>
    <font>
      <sz val="10"/>
      <color indexed="18"/>
      <name val="Arial"/>
      <family val="2"/>
    </font>
    <font>
      <b/>
      <sz val="9.75"/>
      <name val="Arial"/>
      <family val="2"/>
    </font>
    <font>
      <sz val="15.75"/>
      <name val="Arial"/>
      <family val="0"/>
    </font>
    <font>
      <sz val="15"/>
      <name val="Arial"/>
      <family val="0"/>
    </font>
    <font>
      <sz val="17.5"/>
      <name val="Arial"/>
      <family val="0"/>
    </font>
    <font>
      <sz val="5.75"/>
      <name val="Arial"/>
      <family val="2"/>
    </font>
    <font>
      <sz val="6.75"/>
      <name val="Arial"/>
      <family val="2"/>
    </font>
    <font>
      <b/>
      <sz val="9.25"/>
      <name val="Arial"/>
      <family val="2"/>
    </font>
    <font>
      <sz val="14.75"/>
      <name val="Arial"/>
      <family val="0"/>
    </font>
    <font>
      <b/>
      <sz val="10.25"/>
      <name val="Arial"/>
      <family val="2"/>
    </font>
    <font>
      <sz val="17.25"/>
      <name val="Arial"/>
      <family val="0"/>
    </font>
    <font>
      <sz val="8.25"/>
      <name val="Arial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4" fillId="2" borderId="0" xfId="0" applyFont="1" applyFill="1" applyAlignment="1">
      <alignment/>
    </xf>
    <xf numFmtId="0" fontId="15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3" fontId="14" fillId="2" borderId="0" xfId="0" applyNumberFormat="1" applyFont="1" applyFill="1" applyAlignment="1">
      <alignment/>
    </xf>
    <xf numFmtId="0" fontId="25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10" fontId="25" fillId="2" borderId="0" xfId="21" applyNumberFormat="1" applyFont="1" applyFill="1" applyAlignment="1">
      <alignment/>
    </xf>
    <xf numFmtId="10" fontId="25" fillId="2" borderId="0" xfId="0" applyNumberFormat="1" applyFont="1" applyFill="1" applyAlignment="1">
      <alignment/>
    </xf>
    <xf numFmtId="10" fontId="25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 horizontal="right"/>
    </xf>
    <xf numFmtId="9" fontId="25" fillId="2" borderId="0" xfId="0" applyNumberFormat="1" applyFont="1" applyFill="1" applyAlignment="1">
      <alignment/>
    </xf>
    <xf numFmtId="0" fontId="26" fillId="2" borderId="0" xfId="0" applyNumberFormat="1" applyFont="1" applyFill="1" applyAlignment="1">
      <alignment/>
    </xf>
    <xf numFmtId="4" fontId="25" fillId="2" borderId="0" xfId="0" applyNumberFormat="1" applyFont="1" applyFill="1" applyAlignment="1">
      <alignment/>
    </xf>
    <xf numFmtId="2" fontId="25" fillId="2" borderId="0" xfId="0" applyNumberFormat="1" applyFont="1" applyFill="1" applyAlignment="1">
      <alignment/>
    </xf>
    <xf numFmtId="0" fontId="24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7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7" fillId="2" borderId="0" xfId="0" applyNumberFormat="1" applyFont="1" applyFill="1" applyAlignment="1">
      <alignment/>
    </xf>
    <xf numFmtId="175" fontId="25" fillId="2" borderId="0" xfId="0" applyNumberFormat="1" applyFont="1" applyFill="1" applyAlignment="1">
      <alignment/>
    </xf>
    <xf numFmtId="175" fontId="25" fillId="2" borderId="0" xfId="0" applyNumberFormat="1" applyFont="1" applyFill="1" applyAlignment="1">
      <alignment/>
    </xf>
    <xf numFmtId="0" fontId="29" fillId="2" borderId="0" xfId="0" applyFont="1" applyFill="1" applyAlignment="1">
      <alignment/>
    </xf>
    <xf numFmtId="10" fontId="29" fillId="2" borderId="0" xfId="0" applyNumberFormat="1" applyFont="1" applyFill="1" applyAlignment="1">
      <alignment/>
    </xf>
    <xf numFmtId="17" fontId="23" fillId="2" borderId="0" xfId="0" applyNumberFormat="1" applyFont="1" applyFill="1" applyAlignment="1">
      <alignment/>
    </xf>
    <xf numFmtId="17" fontId="23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65"/>
          <c:w val="0.9987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Summary!$B$3:$V$3</c:f>
              <c:strCache/>
            </c:strRef>
          </c:cat>
          <c:val>
            <c:numRef>
              <c:f>Summary!$B$25:$Y$25</c:f>
              <c:numCache/>
            </c:numRef>
          </c:val>
        </c:ser>
        <c:gapWidth val="0"/>
        <c:axId val="50113721"/>
        <c:axId val="48370306"/>
      </c:barChart>
      <c:dateAx>
        <c:axId val="50113721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370306"/>
        <c:crosses val="autoZero"/>
        <c:auto val="0"/>
        <c:majorUnit val="1"/>
        <c:majorTimeUnit val="months"/>
        <c:noMultiLvlLbl val="0"/>
      </c:dateAx>
      <c:valAx>
        <c:axId val="48370306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13721"/>
        <c:crossesAt val="1"/>
        <c:crossBetween val="between"/>
        <c:dispUnits/>
        <c:majorUnit val="0.002"/>
        <c:minorUnit val="0.000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595"/>
          <c:w val="0.988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Summary!$B$22:$Y$22</c:f>
              <c:numCache>
                <c:ptCount val="24"/>
                <c:pt idx="0">
                  <c:v>0.9953</c:v>
                </c:pt>
                <c:pt idx="1">
                  <c:v>0.9932</c:v>
                </c:pt>
                <c:pt idx="2">
                  <c:v>0.9901</c:v>
                </c:pt>
                <c:pt idx="3">
                  <c:v>0.9865</c:v>
                </c:pt>
                <c:pt idx="4">
                  <c:v>0.9849</c:v>
                </c:pt>
                <c:pt idx="5">
                  <c:v>0.9818</c:v>
                </c:pt>
                <c:pt idx="6">
                  <c:v>0.9818</c:v>
                </c:pt>
                <c:pt idx="7">
                  <c:v>0.9841</c:v>
                </c:pt>
                <c:pt idx="8">
                  <c:v>0.9825</c:v>
                </c:pt>
                <c:pt idx="9">
                  <c:v>0.9788</c:v>
                </c:pt>
                <c:pt idx="10">
                  <c:v>0.9734</c:v>
                </c:pt>
                <c:pt idx="11">
                  <c:v>0.9802</c:v>
                </c:pt>
                <c:pt idx="12">
                  <c:v>0.971</c:v>
                </c:pt>
                <c:pt idx="13">
                  <c:v>0.9815</c:v>
                </c:pt>
                <c:pt idx="14">
                  <c:v>0.9853</c:v>
                </c:pt>
                <c:pt idx="15">
                  <c:v>0.9857</c:v>
                </c:pt>
                <c:pt idx="16">
                  <c:v>0.987</c:v>
                </c:pt>
                <c:pt idx="17">
                  <c:v>0.983</c:v>
                </c:pt>
                <c:pt idx="18">
                  <c:v>0.9893</c:v>
                </c:pt>
                <c:pt idx="19">
                  <c:v>0.9815</c:v>
                </c:pt>
                <c:pt idx="20">
                  <c:v>0.9893</c:v>
                </c:pt>
              </c:numCache>
            </c:numRef>
          </c:val>
        </c:ser>
        <c:gapWidth val="0"/>
        <c:axId val="52122083"/>
        <c:axId val="66445564"/>
      </c:barChart>
      <c:dateAx>
        <c:axId val="52122083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445564"/>
        <c:crosses val="autoZero"/>
        <c:auto val="0"/>
        <c:majorUnit val="1"/>
        <c:majorTimeUnit val="months"/>
        <c:noMultiLvlLbl val="0"/>
      </c:dateAx>
      <c:valAx>
        <c:axId val="66445564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22083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5"/>
          <c:w val="0.99275"/>
          <c:h val="0.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Summary!$B$6:$Y$6</c:f>
              <c:numCache>
                <c:ptCount val="24"/>
                <c:pt idx="0">
                  <c:v>192344</c:v>
                </c:pt>
                <c:pt idx="1">
                  <c:v>188530</c:v>
                </c:pt>
                <c:pt idx="2">
                  <c:v>184135</c:v>
                </c:pt>
                <c:pt idx="3">
                  <c:v>179991</c:v>
                </c:pt>
                <c:pt idx="4">
                  <c:v>177471</c:v>
                </c:pt>
                <c:pt idx="5">
                  <c:v>175634</c:v>
                </c:pt>
                <c:pt idx="6">
                  <c:v>173439</c:v>
                </c:pt>
                <c:pt idx="7">
                  <c:v>169557</c:v>
                </c:pt>
                <c:pt idx="8">
                  <c:v>168007</c:v>
                </c:pt>
                <c:pt idx="9">
                  <c:v>164546</c:v>
                </c:pt>
                <c:pt idx="10">
                  <c:v>158774</c:v>
                </c:pt>
                <c:pt idx="11">
                  <c:v>155462</c:v>
                </c:pt>
                <c:pt idx="12">
                  <c:v>152721</c:v>
                </c:pt>
                <c:pt idx="13">
                  <c:v>148653</c:v>
                </c:pt>
                <c:pt idx="14">
                  <c:v>145450</c:v>
                </c:pt>
                <c:pt idx="15">
                  <c:v>143081</c:v>
                </c:pt>
                <c:pt idx="16">
                  <c:v>141141</c:v>
                </c:pt>
                <c:pt idx="17">
                  <c:v>139417</c:v>
                </c:pt>
                <c:pt idx="18">
                  <c:v>134916</c:v>
                </c:pt>
                <c:pt idx="19">
                  <c:v>132465</c:v>
                </c:pt>
                <c:pt idx="20">
                  <c:v>130545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Summary!$B$7:$Y$7</c:f>
              <c:numCache>
                <c:ptCount val="24"/>
                <c:pt idx="0">
                  <c:v>24000</c:v>
                </c:pt>
                <c:pt idx="1">
                  <c:v>24000</c:v>
                </c:pt>
                <c:pt idx="2">
                  <c:v>24000</c:v>
                </c:pt>
                <c:pt idx="3">
                  <c:v>24000</c:v>
                </c:pt>
                <c:pt idx="4">
                  <c:v>24000</c:v>
                </c:pt>
                <c:pt idx="5">
                  <c:v>24000</c:v>
                </c:pt>
                <c:pt idx="6">
                  <c:v>24000</c:v>
                </c:pt>
                <c:pt idx="7">
                  <c:v>24000</c:v>
                </c:pt>
                <c:pt idx="8">
                  <c:v>24000</c:v>
                </c:pt>
                <c:pt idx="9">
                  <c:v>24000</c:v>
                </c:pt>
                <c:pt idx="10">
                  <c:v>24000</c:v>
                </c:pt>
                <c:pt idx="11">
                  <c:v>24000</c:v>
                </c:pt>
                <c:pt idx="12">
                  <c:v>24000</c:v>
                </c:pt>
                <c:pt idx="13">
                  <c:v>24000</c:v>
                </c:pt>
                <c:pt idx="14">
                  <c:v>24000</c:v>
                </c:pt>
                <c:pt idx="15">
                  <c:v>24000</c:v>
                </c:pt>
                <c:pt idx="16">
                  <c:v>24000</c:v>
                </c:pt>
                <c:pt idx="17">
                  <c:v>24000</c:v>
                </c:pt>
                <c:pt idx="18">
                  <c:v>24000</c:v>
                </c:pt>
                <c:pt idx="19">
                  <c:v>24000</c:v>
                </c:pt>
                <c:pt idx="20">
                  <c:v>24000</c:v>
                </c:pt>
              </c:numCache>
            </c:numRef>
          </c:val>
        </c:ser>
        <c:overlap val="100"/>
        <c:gapWidth val="0"/>
        <c:axId val="61139165"/>
        <c:axId val="13381574"/>
      </c:barChart>
      <c:dateAx>
        <c:axId val="61139165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3381574"/>
        <c:crosses val="autoZero"/>
        <c:auto val="0"/>
        <c:majorUnit val="1"/>
        <c:majorTimeUnit val="months"/>
        <c:noMultiLvlLbl val="0"/>
      </c:dateAx>
      <c:valAx>
        <c:axId val="1338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3916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85"/>
          <c:y val="0.935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85"/>
          <c:w val="0.98325"/>
          <c:h val="0.598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Summary!$B$29:$Y$29</c:f>
              <c:numCache>
                <c:ptCount val="24"/>
                <c:pt idx="0">
                  <c:v>0.6873</c:v>
                </c:pt>
                <c:pt idx="1">
                  <c:v>0.6858</c:v>
                </c:pt>
                <c:pt idx="2">
                  <c:v>0.6842</c:v>
                </c:pt>
                <c:pt idx="3">
                  <c:v>0.6832</c:v>
                </c:pt>
                <c:pt idx="4">
                  <c:v>0.6821</c:v>
                </c:pt>
                <c:pt idx="5">
                  <c:v>0.6819</c:v>
                </c:pt>
                <c:pt idx="6">
                  <c:v>0.681</c:v>
                </c:pt>
                <c:pt idx="7">
                  <c:v>0.6795</c:v>
                </c:pt>
                <c:pt idx="8">
                  <c:v>0.6796</c:v>
                </c:pt>
                <c:pt idx="9">
                  <c:v>0.6795</c:v>
                </c:pt>
                <c:pt idx="10">
                  <c:v>0.6762</c:v>
                </c:pt>
                <c:pt idx="11">
                  <c:v>0.6754</c:v>
                </c:pt>
                <c:pt idx="12">
                  <c:v>0.6747</c:v>
                </c:pt>
                <c:pt idx="13">
                  <c:v>0.6737</c:v>
                </c:pt>
                <c:pt idx="14">
                  <c:v>0.6743</c:v>
                </c:pt>
                <c:pt idx="15">
                  <c:v>0.6743</c:v>
                </c:pt>
                <c:pt idx="16">
                  <c:v>0.6726</c:v>
                </c:pt>
                <c:pt idx="17">
                  <c:v>0.6722</c:v>
                </c:pt>
                <c:pt idx="18">
                  <c:v>0.6706</c:v>
                </c:pt>
                <c:pt idx="19">
                  <c:v>0.6703</c:v>
                </c:pt>
                <c:pt idx="20">
                  <c:v>0.6702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Summary!$A$31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Summary!$B$31:$Y$31</c:f>
              <c:numCache>
                <c:ptCount val="24"/>
                <c:pt idx="0">
                  <c:v>0.3975</c:v>
                </c:pt>
                <c:pt idx="1">
                  <c:v>0.3905</c:v>
                </c:pt>
                <c:pt idx="2">
                  <c:v>0.3904</c:v>
                </c:pt>
                <c:pt idx="3">
                  <c:v>0.3893</c:v>
                </c:pt>
                <c:pt idx="4">
                  <c:v>0.3904</c:v>
                </c:pt>
                <c:pt idx="5">
                  <c:v>0.39</c:v>
                </c:pt>
                <c:pt idx="6">
                  <c:v>0.3898</c:v>
                </c:pt>
                <c:pt idx="7">
                  <c:v>0.3868</c:v>
                </c:pt>
                <c:pt idx="8">
                  <c:v>0.3867</c:v>
                </c:pt>
                <c:pt idx="9">
                  <c:v>0.3865</c:v>
                </c:pt>
                <c:pt idx="10">
                  <c:v>0.3833</c:v>
                </c:pt>
                <c:pt idx="11">
                  <c:v>0.3824</c:v>
                </c:pt>
                <c:pt idx="12">
                  <c:v>0.3813</c:v>
                </c:pt>
                <c:pt idx="13">
                  <c:v>0.3752</c:v>
                </c:pt>
                <c:pt idx="14">
                  <c:v>0.3757</c:v>
                </c:pt>
                <c:pt idx="15">
                  <c:v>0.375</c:v>
                </c:pt>
                <c:pt idx="16">
                  <c:v>0.3668</c:v>
                </c:pt>
                <c:pt idx="17">
                  <c:v>0.3664</c:v>
                </c:pt>
                <c:pt idx="18">
                  <c:v>0.3651</c:v>
                </c:pt>
                <c:pt idx="19">
                  <c:v>0.3603</c:v>
                </c:pt>
                <c:pt idx="20">
                  <c:v>0.3603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Summary!$A$30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Summary!$B$30:$Y$30</c:f>
              <c:numCache>
                <c:ptCount val="24"/>
                <c:pt idx="0">
                  <c:v>0.3881</c:v>
                </c:pt>
                <c:pt idx="1">
                  <c:v>0.3749</c:v>
                </c:pt>
                <c:pt idx="2">
                  <c:v>0.3747</c:v>
                </c:pt>
                <c:pt idx="3">
                  <c:v>0.3736</c:v>
                </c:pt>
                <c:pt idx="4">
                  <c:v>0.3753</c:v>
                </c:pt>
                <c:pt idx="5">
                  <c:v>0.375</c:v>
                </c:pt>
                <c:pt idx="6">
                  <c:v>0.3748</c:v>
                </c:pt>
                <c:pt idx="7">
                  <c:v>0.3757</c:v>
                </c:pt>
                <c:pt idx="8">
                  <c:v>0.3756</c:v>
                </c:pt>
                <c:pt idx="9">
                  <c:v>0.3756</c:v>
                </c:pt>
                <c:pt idx="10">
                  <c:v>0.3631</c:v>
                </c:pt>
                <c:pt idx="11">
                  <c:v>0.3622</c:v>
                </c:pt>
                <c:pt idx="12">
                  <c:v>0.3611</c:v>
                </c:pt>
                <c:pt idx="13">
                  <c:v>0.3587</c:v>
                </c:pt>
                <c:pt idx="14">
                  <c:v>0.3593</c:v>
                </c:pt>
                <c:pt idx="15">
                  <c:v>0.3587</c:v>
                </c:pt>
                <c:pt idx="16">
                  <c:v>0.3592</c:v>
                </c:pt>
                <c:pt idx="17">
                  <c:v>0.3589</c:v>
                </c:pt>
                <c:pt idx="18">
                  <c:v>0.3575</c:v>
                </c:pt>
                <c:pt idx="19">
                  <c:v>0.3519</c:v>
                </c:pt>
                <c:pt idx="20">
                  <c:v>0.3518</c:v>
                </c:pt>
              </c:numCache>
            </c:numRef>
          </c:val>
          <c:smooth val="0"/>
        </c:ser>
        <c:axId val="53325303"/>
        <c:axId val="10165680"/>
      </c:lineChart>
      <c:dateAx>
        <c:axId val="53325303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165680"/>
        <c:crosses val="autoZero"/>
        <c:auto val="0"/>
        <c:majorUnit val="1"/>
        <c:majorTimeUnit val="months"/>
        <c:noMultiLvlLbl val="0"/>
      </c:dateAx>
      <c:valAx>
        <c:axId val="10165680"/>
        <c:scaling>
          <c:orientation val="minMax"/>
          <c:max val="0.8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2530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75"/>
          <c:y val="0.85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Losses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5525"/>
          <c:w val="0.94525"/>
          <c:h val="0.6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Summary!$A$14</c:f>
              <c:strCache>
                <c:ptCount val="1"/>
                <c:pt idx="0">
                  <c:v>Monthly Losses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Summary!$B$3:$Y$3</c:f>
              <c:strCache/>
            </c:strRef>
          </c:cat>
          <c:val>
            <c:numRef>
              <c:f>Summary!$B$14:$Y$14</c:f>
              <c:numCache/>
            </c:numRef>
          </c:val>
        </c:ser>
        <c:gapWidth val="0"/>
        <c:axId val="32679571"/>
        <c:axId val="25680684"/>
      </c:barChart>
      <c:dateAx>
        <c:axId val="32679571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5680684"/>
        <c:crosses val="autoZero"/>
        <c:auto val="0"/>
        <c:majorUnit val="1"/>
        <c:majorTimeUnit val="months"/>
        <c:noMultiLvlLbl val="0"/>
      </c:dateAx>
      <c:valAx>
        <c:axId val="2568068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79571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5"/>
          <c:w val="0.988"/>
          <c:h val="0.64"/>
        </c:manualLayout>
      </c:layout>
      <c:lineChart>
        <c:grouping val="standar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Monthly Redemption Rate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Summary!$B$3:$Y$3</c:f>
              <c:strCache/>
            </c:strRef>
          </c:cat>
          <c:val>
            <c:numRef>
              <c:f>Summary!$B$9:$Y$9</c:f>
              <c:numCache/>
            </c:numRef>
          </c:val>
          <c:smooth val="1"/>
        </c:ser>
        <c:axId val="29799565"/>
        <c:axId val="66869494"/>
      </c:lineChart>
      <c:dateAx>
        <c:axId val="29799565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869494"/>
        <c:crosses val="autoZero"/>
        <c:auto val="0"/>
        <c:majorUnit val="1"/>
        <c:majorTimeUnit val="months"/>
        <c:noMultiLvlLbl val="0"/>
      </c:dateAx>
      <c:valAx>
        <c:axId val="6686949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79956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025"/>
          <c:y val="0.90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35"/>
          <c:w val="0.99125"/>
          <c:h val="0.6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Summary!$B$3:$Y$3</c:f>
              <c:strCache/>
            </c:strRef>
          </c:cat>
          <c:val>
            <c:numRef>
              <c:f>Summary!$B$6:$Y$6</c:f>
              <c:numCache/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Summary!$B$3:$Y$3</c:f>
              <c:strCache/>
            </c:strRef>
          </c:cat>
          <c:val>
            <c:numRef>
              <c:f>Summary!$B$7:$Y$7</c:f>
              <c:numCache/>
            </c:numRef>
          </c:val>
        </c:ser>
        <c:overlap val="100"/>
        <c:gapWidth val="0"/>
        <c:axId val="64954535"/>
        <c:axId val="47719904"/>
      </c:barChart>
      <c:dateAx>
        <c:axId val="64954535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7719904"/>
        <c:crosses val="autoZero"/>
        <c:auto val="0"/>
        <c:majorUnit val="1"/>
        <c:majorTimeUnit val="months"/>
        <c:noMultiLvlLbl val="0"/>
      </c:dateAx>
      <c:valAx>
        <c:axId val="47719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5453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175"/>
          <c:y val="0.93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275"/>
          <c:w val="0.98325"/>
          <c:h val="0.600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Summary!$B$3:$Y$3</c:f>
              <c:strCache/>
            </c:strRef>
          </c:cat>
          <c:val>
            <c:numRef>
              <c:f>Summary!$B$29:$Y$29</c:f>
              <c:numCache/>
            </c:numRef>
          </c:val>
          <c:smooth val="1"/>
        </c:ser>
        <c:ser>
          <c:idx val="2"/>
          <c:order val="1"/>
          <c:tx>
            <c:strRef>
              <c:f>Summary!$A$31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Summary!$B$3:$Y$3</c:f>
              <c:strCache/>
            </c:strRef>
          </c:cat>
          <c:val>
            <c:numRef>
              <c:f>Summary!$B$31:$Y$31</c:f>
              <c:numCache/>
            </c:numRef>
          </c:val>
          <c:smooth val="1"/>
        </c:ser>
        <c:ser>
          <c:idx val="1"/>
          <c:order val="2"/>
          <c:tx>
            <c:strRef>
              <c:f>Summary!$A$30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Summary!$B$3:$Y$3</c:f>
              <c:strCache/>
            </c:strRef>
          </c:cat>
          <c:val>
            <c:numRef>
              <c:f>Summary!$B$30:$Y$30</c:f>
              <c:numCache/>
            </c:numRef>
          </c:val>
          <c:smooth val="0"/>
        </c:ser>
        <c:axId val="26825953"/>
        <c:axId val="40106986"/>
      </c:lineChart>
      <c:dateAx>
        <c:axId val="26825953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0106986"/>
        <c:crosses val="autoZero"/>
        <c:auto val="0"/>
        <c:majorUnit val="1"/>
        <c:majorTimeUnit val="months"/>
        <c:noMultiLvlLbl val="0"/>
      </c:dateAx>
      <c:valAx>
        <c:axId val="40106986"/>
        <c:scaling>
          <c:orientation val="minMax"/>
          <c:max val="0.8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682595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"/>
          <c:y val="0.86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825"/>
          <c:w val="0.988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Summary!$B$3:$Y$3</c:f>
              <c:strCache/>
            </c:strRef>
          </c:cat>
          <c:val>
            <c:numRef>
              <c:f>Summary!$B$22:$Y$22</c:f>
              <c:numCache/>
            </c:numRef>
          </c:val>
        </c:ser>
        <c:gapWidth val="0"/>
        <c:axId val="25418555"/>
        <c:axId val="27440404"/>
      </c:barChart>
      <c:dateAx>
        <c:axId val="25418555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7440404"/>
        <c:crosses val="autoZero"/>
        <c:auto val="0"/>
        <c:majorUnit val="1"/>
        <c:majorTimeUnit val="months"/>
        <c:noMultiLvlLbl val="0"/>
      </c:dateAx>
      <c:valAx>
        <c:axId val="27440404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18555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11"/>
          <c:w val="0.9987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Summary!$B$25:$Y$25</c:f>
              <c:numCache>
                <c:ptCount val="24"/>
                <c:pt idx="0">
                  <c:v>0.0025</c:v>
                </c:pt>
                <c:pt idx="1">
                  <c:v>0.0025</c:v>
                </c:pt>
                <c:pt idx="2">
                  <c:v>0.0027</c:v>
                </c:pt>
                <c:pt idx="3">
                  <c:v>0.0024</c:v>
                </c:pt>
                <c:pt idx="4">
                  <c:v>0.0025</c:v>
                </c:pt>
                <c:pt idx="5">
                  <c:v>0.0035</c:v>
                </c:pt>
                <c:pt idx="6">
                  <c:v>0.0049</c:v>
                </c:pt>
                <c:pt idx="7">
                  <c:v>0.0028</c:v>
                </c:pt>
                <c:pt idx="8">
                  <c:v>0.0016</c:v>
                </c:pt>
                <c:pt idx="9">
                  <c:v>0.0093</c:v>
                </c:pt>
                <c:pt idx="10">
                  <c:v>0.0024</c:v>
                </c:pt>
                <c:pt idx="11">
                  <c:v>0.0005</c:v>
                </c:pt>
                <c:pt idx="12">
                  <c:v>0.0069</c:v>
                </c:pt>
                <c:pt idx="13">
                  <c:v>0.0071</c:v>
                </c:pt>
                <c:pt idx="14">
                  <c:v>0.0092</c:v>
                </c:pt>
                <c:pt idx="15">
                  <c:v>0.0101</c:v>
                </c:pt>
                <c:pt idx="16">
                  <c:v>0.0082</c:v>
                </c:pt>
                <c:pt idx="17">
                  <c:v>0.0083</c:v>
                </c:pt>
                <c:pt idx="18">
                  <c:v>0.0077</c:v>
                </c:pt>
                <c:pt idx="19">
                  <c:v>0.0078</c:v>
                </c:pt>
                <c:pt idx="20">
                  <c:v>0</c:v>
                </c:pt>
              </c:numCache>
            </c:numRef>
          </c:val>
        </c:ser>
        <c:gapWidth val="0"/>
        <c:axId val="45637045"/>
        <c:axId val="8080222"/>
      </c:barChart>
      <c:dateAx>
        <c:axId val="45637045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080222"/>
        <c:crosses val="autoZero"/>
        <c:auto val="0"/>
        <c:majorUnit val="1"/>
        <c:majorTimeUnit val="months"/>
        <c:noMultiLvlLbl val="0"/>
      </c:dateAx>
      <c:valAx>
        <c:axId val="8080222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37045"/>
        <c:crossesAt val="1"/>
        <c:crossBetween val="between"/>
        <c:dispUnits/>
        <c:majorUnit val="0.002"/>
        <c:minorUnit val="0.000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Losses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65"/>
          <c:w val="0.9772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Summary!$A$14</c:f>
              <c:strCache>
                <c:ptCount val="1"/>
                <c:pt idx="0">
                  <c:v>Monthly Losses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Summary!$B$14:$Y$14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5613135"/>
        <c:axId val="50518216"/>
      </c:barChart>
      <c:dateAx>
        <c:axId val="5613135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0518216"/>
        <c:crosses val="autoZero"/>
        <c:auto val="0"/>
        <c:majorUnit val="1"/>
        <c:majorTimeUnit val="months"/>
        <c:noMultiLvlLbl val="0"/>
      </c:dateAx>
      <c:valAx>
        <c:axId val="5051821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3135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7"/>
          <c:w val="0.9875"/>
          <c:h val="0.69"/>
        </c:manualLayout>
      </c:layout>
      <c:lineChart>
        <c:grouping val="standar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Monthly Redemption Rate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Summary!$B$3:$Y$3</c:f>
              <c:strCache>
                <c:ptCount val="24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</c:strCache>
            </c:strRef>
          </c:cat>
          <c:val>
            <c:numRef>
              <c:f>Summary!$B$9:$Y$9</c:f>
              <c:numCache>
                <c:ptCount val="24"/>
                <c:pt idx="0">
                  <c:v>0.01592</c:v>
                </c:pt>
                <c:pt idx="1">
                  <c:v>0.01883</c:v>
                </c:pt>
                <c:pt idx="2">
                  <c:v>0.02055</c:v>
                </c:pt>
                <c:pt idx="3">
                  <c:v>0.01897</c:v>
                </c:pt>
                <c:pt idx="4">
                  <c:v>0.01139</c:v>
                </c:pt>
                <c:pt idx="5">
                  <c:v>0.01138</c:v>
                </c:pt>
                <c:pt idx="6">
                  <c:v>0.0113</c:v>
                </c:pt>
                <c:pt idx="7">
                  <c:v>0.017825</c:v>
                </c:pt>
                <c:pt idx="8">
                  <c:v>0.01118</c:v>
                </c:pt>
                <c:pt idx="9">
                  <c:v>0.018675</c:v>
                </c:pt>
                <c:pt idx="10">
                  <c:v>0.02109</c:v>
                </c:pt>
                <c:pt idx="11">
                  <c:v>0.0227</c:v>
                </c:pt>
                <c:pt idx="12">
                  <c:v>0.01605</c:v>
                </c:pt>
                <c:pt idx="13">
                  <c:v>0.02348</c:v>
                </c:pt>
                <c:pt idx="14">
                  <c:v>0.0179</c:v>
                </c:pt>
                <c:pt idx="15">
                  <c:v>0.01481</c:v>
                </c:pt>
                <c:pt idx="16">
                  <c:v>0.01123</c:v>
                </c:pt>
                <c:pt idx="17">
                  <c:v>0.01285</c:v>
                </c:pt>
                <c:pt idx="18">
                  <c:v>0.02787</c:v>
                </c:pt>
                <c:pt idx="19">
                  <c:v>0.01525</c:v>
                </c:pt>
                <c:pt idx="20">
                  <c:v>0.01109</c:v>
                </c:pt>
              </c:numCache>
            </c:numRef>
          </c:val>
          <c:smooth val="1"/>
        </c:ser>
        <c:axId val="52010761"/>
        <c:axId val="65443666"/>
      </c:lineChart>
      <c:dateAx>
        <c:axId val="52010761"/>
        <c:scaling>
          <c:orientation val="minMax"/>
          <c:max val="1276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5443666"/>
        <c:crosses val="autoZero"/>
        <c:auto val="0"/>
        <c:majorUnit val="1"/>
        <c:majorTimeUnit val="months"/>
        <c:noMultiLvlLbl val="0"/>
      </c:dateAx>
      <c:valAx>
        <c:axId val="65443666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01076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88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</cdr:y>
    </cdr:from>
    <cdr:to>
      <cdr:x>0.073</cdr:x>
      <cdr:y>0.07075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</cdr:y>
    </cdr:from>
    <cdr:to>
      <cdr:x>0.0725</cdr:x>
      <cdr:y>0.0645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0.00625</cdr:y>
    </cdr:from>
    <cdr:to>
      <cdr:x>0.066</cdr:x>
      <cdr:y>0.08175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</cdr:y>
    </cdr:from>
    <cdr:to>
      <cdr:x>0.0705</cdr:x>
      <cdr:y>0.06525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0.00275</cdr:y>
    </cdr:from>
    <cdr:to>
      <cdr:x>0.06475</cdr:x>
      <cdr:y>0.07275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9525</xdr:rowOff>
    </xdr:from>
    <xdr:to>
      <xdr:col>12</xdr:col>
      <xdr:colOff>390525</xdr:colOff>
      <xdr:row>22</xdr:row>
      <xdr:rowOff>38100</xdr:rowOff>
    </xdr:to>
    <xdr:graphicFrame>
      <xdr:nvGraphicFramePr>
        <xdr:cNvPr id="1" name="Chart 28"/>
        <xdr:cNvGraphicFramePr/>
      </xdr:nvGraphicFramePr>
      <xdr:xfrm>
        <a:off x="161925" y="542925"/>
        <a:ext cx="77247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23</xdr:row>
      <xdr:rowOff>66675</xdr:rowOff>
    </xdr:from>
    <xdr:to>
      <xdr:col>12</xdr:col>
      <xdr:colOff>419100</xdr:colOff>
      <xdr:row>41</xdr:row>
      <xdr:rowOff>76200</xdr:rowOff>
    </xdr:to>
    <xdr:graphicFrame>
      <xdr:nvGraphicFramePr>
        <xdr:cNvPr id="2" name="Chart 29"/>
        <xdr:cNvGraphicFramePr/>
      </xdr:nvGraphicFramePr>
      <xdr:xfrm>
        <a:off x="171450" y="3838575"/>
        <a:ext cx="77438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42</xdr:row>
      <xdr:rowOff>47625</xdr:rowOff>
    </xdr:from>
    <xdr:to>
      <xdr:col>12</xdr:col>
      <xdr:colOff>419100</xdr:colOff>
      <xdr:row>63</xdr:row>
      <xdr:rowOff>47625</xdr:rowOff>
    </xdr:to>
    <xdr:graphicFrame>
      <xdr:nvGraphicFramePr>
        <xdr:cNvPr id="3" name="Chart 30"/>
        <xdr:cNvGraphicFramePr/>
      </xdr:nvGraphicFramePr>
      <xdr:xfrm>
        <a:off x="180975" y="6896100"/>
        <a:ext cx="77343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23</xdr:row>
      <xdr:rowOff>76200</xdr:rowOff>
    </xdr:from>
    <xdr:to>
      <xdr:col>24</xdr:col>
      <xdr:colOff>1333500</xdr:colOff>
      <xdr:row>41</xdr:row>
      <xdr:rowOff>66675</xdr:rowOff>
    </xdr:to>
    <xdr:graphicFrame>
      <xdr:nvGraphicFramePr>
        <xdr:cNvPr id="4" name="Chart 32"/>
        <xdr:cNvGraphicFramePr/>
      </xdr:nvGraphicFramePr>
      <xdr:xfrm>
        <a:off x="8105775" y="3848100"/>
        <a:ext cx="80391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28575</xdr:colOff>
      <xdr:row>42</xdr:row>
      <xdr:rowOff>76200</xdr:rowOff>
    </xdr:from>
    <xdr:to>
      <xdr:col>24</xdr:col>
      <xdr:colOff>1333500</xdr:colOff>
      <xdr:row>63</xdr:row>
      <xdr:rowOff>38100</xdr:rowOff>
    </xdr:to>
    <xdr:graphicFrame>
      <xdr:nvGraphicFramePr>
        <xdr:cNvPr id="5" name="Chart 33"/>
        <xdr:cNvGraphicFramePr/>
      </xdr:nvGraphicFramePr>
      <xdr:xfrm>
        <a:off x="8134350" y="6924675"/>
        <a:ext cx="8010525" cy="3362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24</xdr:col>
      <xdr:colOff>1400175</xdr:colOff>
      <xdr:row>22</xdr:row>
      <xdr:rowOff>47625</xdr:rowOff>
    </xdr:to>
    <xdr:graphicFrame>
      <xdr:nvGraphicFramePr>
        <xdr:cNvPr id="6" name="Chart 35"/>
        <xdr:cNvGraphicFramePr/>
      </xdr:nvGraphicFramePr>
      <xdr:xfrm>
        <a:off x="8105775" y="533400"/>
        <a:ext cx="8105775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</cdr:y>
    </cdr:from>
    <cdr:to>
      <cdr:x>0.0675</cdr:x>
      <cdr:y>0.07525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</cdr:y>
    </cdr:from>
    <cdr:to>
      <cdr:x>0.069</cdr:x>
      <cdr:y>0.0645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</cdr:y>
    </cdr:from>
    <cdr:to>
      <cdr:x>0.07</cdr:x>
      <cdr:y>0.06775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0.00275</cdr:y>
    </cdr:from>
    <cdr:to>
      <cdr:x>0.06475</cdr:x>
      <cdr:y>0.064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0.0065</cdr:y>
    </cdr:from>
    <cdr:to>
      <cdr:x>0.06525</cdr:x>
      <cdr:y>0.078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905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47</xdr:row>
      <xdr:rowOff>0</xdr:rowOff>
    </xdr:from>
    <xdr:to>
      <xdr:col>6</xdr:col>
      <xdr:colOff>9525</xdr:colOff>
      <xdr:row>66</xdr:row>
      <xdr:rowOff>19050</xdr:rowOff>
    </xdr:to>
    <xdr:graphicFrame>
      <xdr:nvGraphicFramePr>
        <xdr:cNvPr id="1" name="Chart 1"/>
        <xdr:cNvGraphicFramePr/>
      </xdr:nvGraphicFramePr>
      <xdr:xfrm>
        <a:off x="66675" y="7610475"/>
        <a:ext cx="81629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68</xdr:row>
      <xdr:rowOff>9525</xdr:rowOff>
    </xdr:from>
    <xdr:to>
      <xdr:col>5</xdr:col>
      <xdr:colOff>771525</xdr:colOff>
      <xdr:row>86</xdr:row>
      <xdr:rowOff>9525</xdr:rowOff>
    </xdr:to>
    <xdr:graphicFrame>
      <xdr:nvGraphicFramePr>
        <xdr:cNvPr id="2" name="Chart 2"/>
        <xdr:cNvGraphicFramePr/>
      </xdr:nvGraphicFramePr>
      <xdr:xfrm>
        <a:off x="66675" y="11020425"/>
        <a:ext cx="8134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88</xdr:row>
      <xdr:rowOff>38100</xdr:rowOff>
    </xdr:from>
    <xdr:to>
      <xdr:col>5</xdr:col>
      <xdr:colOff>771525</xdr:colOff>
      <xdr:row>109</xdr:row>
      <xdr:rowOff>28575</xdr:rowOff>
    </xdr:to>
    <xdr:graphicFrame>
      <xdr:nvGraphicFramePr>
        <xdr:cNvPr id="3" name="Chart 3"/>
        <xdr:cNvGraphicFramePr/>
      </xdr:nvGraphicFramePr>
      <xdr:xfrm>
        <a:off x="104775" y="14287500"/>
        <a:ext cx="80962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111</xdr:row>
      <xdr:rowOff>0</xdr:rowOff>
    </xdr:from>
    <xdr:to>
      <xdr:col>5</xdr:col>
      <xdr:colOff>752475</xdr:colOff>
      <xdr:row>130</xdr:row>
      <xdr:rowOff>152400</xdr:rowOff>
    </xdr:to>
    <xdr:graphicFrame>
      <xdr:nvGraphicFramePr>
        <xdr:cNvPr id="4" name="Chart 4"/>
        <xdr:cNvGraphicFramePr/>
      </xdr:nvGraphicFramePr>
      <xdr:xfrm>
        <a:off x="76200" y="17973675"/>
        <a:ext cx="81057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132</xdr:row>
      <xdr:rowOff>152400</xdr:rowOff>
    </xdr:from>
    <xdr:to>
      <xdr:col>5</xdr:col>
      <xdr:colOff>742950</xdr:colOff>
      <xdr:row>155</xdr:row>
      <xdr:rowOff>0</xdr:rowOff>
    </xdr:to>
    <xdr:graphicFrame>
      <xdr:nvGraphicFramePr>
        <xdr:cNvPr id="5" name="Chart 5"/>
        <xdr:cNvGraphicFramePr/>
      </xdr:nvGraphicFramePr>
      <xdr:xfrm>
        <a:off x="76200" y="21526500"/>
        <a:ext cx="80962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157</xdr:row>
      <xdr:rowOff>9525</xdr:rowOff>
    </xdr:from>
    <xdr:to>
      <xdr:col>5</xdr:col>
      <xdr:colOff>742950</xdr:colOff>
      <xdr:row>176</xdr:row>
      <xdr:rowOff>0</xdr:rowOff>
    </xdr:to>
    <xdr:graphicFrame>
      <xdr:nvGraphicFramePr>
        <xdr:cNvPr id="6" name="Chart 6"/>
        <xdr:cNvGraphicFramePr/>
      </xdr:nvGraphicFramePr>
      <xdr:xfrm>
        <a:off x="85725" y="25431750"/>
        <a:ext cx="8086725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257175</xdr:colOff>
      <xdr:row>0</xdr:row>
      <xdr:rowOff>85725</xdr:rowOff>
    </xdr:from>
    <xdr:to>
      <xdr:col>0</xdr:col>
      <xdr:colOff>771525</xdr:colOff>
      <xdr:row>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85725"/>
          <a:ext cx="514350" cy="2095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</cdr:y>
    </cdr:from>
    <cdr:to>
      <cdr:x>0.07925</cdr:x>
      <cdr:y>0.0705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</cdr:y>
    </cdr:from>
    <cdr:to>
      <cdr:x>0.071</cdr:x>
      <cdr:y>0.075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D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4.140625" style="1" customWidth="1"/>
    <col min="2" max="3" width="11.8515625" style="1" customWidth="1"/>
    <col min="4" max="4" width="11.7109375" style="1" customWidth="1"/>
    <col min="5" max="10" width="11.8515625" style="1" customWidth="1"/>
    <col min="11" max="11" width="11.7109375" style="1" customWidth="1"/>
    <col min="12" max="12" width="11.8515625" style="1" customWidth="1"/>
    <col min="13" max="22" width="11.7109375" style="1" customWidth="1"/>
    <col min="23" max="16384" width="9.140625" style="1" customWidth="1"/>
  </cols>
  <sheetData>
    <row r="1" ht="12.75"/>
    <row r="2" ht="12.75">
      <c r="A2" s="15" t="s">
        <v>34</v>
      </c>
    </row>
    <row r="3" spans="1:22" s="3" customFormat="1" ht="12.75">
      <c r="A3" s="2"/>
      <c r="B3" s="32">
        <v>38231</v>
      </c>
      <c r="C3" s="32">
        <v>38261</v>
      </c>
      <c r="D3" s="32">
        <v>38292</v>
      </c>
      <c r="E3" s="32">
        <v>38322</v>
      </c>
      <c r="F3" s="32">
        <v>38353</v>
      </c>
      <c r="G3" s="32">
        <v>38384</v>
      </c>
      <c r="H3" s="32">
        <v>38412</v>
      </c>
      <c r="I3" s="32">
        <v>38443</v>
      </c>
      <c r="J3" s="32">
        <v>38473</v>
      </c>
      <c r="K3" s="32">
        <v>38504</v>
      </c>
      <c r="L3" s="33">
        <v>38534</v>
      </c>
      <c r="M3" s="33">
        <v>38565</v>
      </c>
      <c r="N3" s="33">
        <v>38596</v>
      </c>
      <c r="O3" s="33">
        <v>38626</v>
      </c>
      <c r="P3" s="33">
        <v>38657</v>
      </c>
      <c r="Q3" s="33">
        <v>38687</v>
      </c>
      <c r="R3" s="33">
        <v>38718</v>
      </c>
      <c r="S3" s="33">
        <v>38749</v>
      </c>
      <c r="T3" s="33">
        <v>38777</v>
      </c>
      <c r="U3" s="33">
        <v>38808</v>
      </c>
      <c r="V3" s="33">
        <v>38838</v>
      </c>
    </row>
    <row r="4" spans="1:22" ht="12.75">
      <c r="A4" s="5" t="s">
        <v>12</v>
      </c>
      <c r="B4" s="28">
        <v>216344</v>
      </c>
      <c r="C4" s="28">
        <v>212530</v>
      </c>
      <c r="D4" s="28">
        <v>208135</v>
      </c>
      <c r="E4" s="28">
        <v>203991</v>
      </c>
      <c r="F4" s="28">
        <v>201471</v>
      </c>
      <c r="G4" s="28">
        <v>199634</v>
      </c>
      <c r="H4" s="28">
        <v>197439</v>
      </c>
      <c r="I4" s="28">
        <v>193557</v>
      </c>
      <c r="J4" s="28">
        <v>192007</v>
      </c>
      <c r="K4" s="28">
        <v>188546</v>
      </c>
      <c r="L4" s="28">
        <v>182774</v>
      </c>
      <c r="M4" s="28">
        <v>179462</v>
      </c>
      <c r="N4" s="28">
        <v>176721</v>
      </c>
      <c r="O4" s="28">
        <v>172653</v>
      </c>
      <c r="P4" s="28">
        <v>169450</v>
      </c>
      <c r="Q4" s="28">
        <v>167081</v>
      </c>
      <c r="R4" s="28">
        <v>165141</v>
      </c>
      <c r="S4" s="28">
        <v>163417</v>
      </c>
      <c r="T4" s="28">
        <v>158916</v>
      </c>
      <c r="U4" s="28">
        <v>156465</v>
      </c>
      <c r="V4" s="28">
        <v>154545</v>
      </c>
    </row>
    <row r="5" spans="1:22" ht="12.75">
      <c r="A5" s="5" t="s">
        <v>0</v>
      </c>
      <c r="B5" s="28">
        <f aca="true" t="shared" si="0" ref="B5:H5">SUM(B6:B7)</f>
        <v>216344</v>
      </c>
      <c r="C5" s="28">
        <f t="shared" si="0"/>
        <v>212530</v>
      </c>
      <c r="D5" s="28">
        <f t="shared" si="0"/>
        <v>208135</v>
      </c>
      <c r="E5" s="28">
        <f t="shared" si="0"/>
        <v>203991</v>
      </c>
      <c r="F5" s="28">
        <f t="shared" si="0"/>
        <v>201471</v>
      </c>
      <c r="G5" s="28">
        <f t="shared" si="0"/>
        <v>199634</v>
      </c>
      <c r="H5" s="28">
        <f t="shared" si="0"/>
        <v>197439</v>
      </c>
      <c r="I5" s="28">
        <f aca="true" t="shared" si="1" ref="I5:Q5">SUM(I6:I7)</f>
        <v>193557</v>
      </c>
      <c r="J5" s="28">
        <f t="shared" si="1"/>
        <v>192007</v>
      </c>
      <c r="K5" s="28">
        <f t="shared" si="1"/>
        <v>188546</v>
      </c>
      <c r="L5" s="28">
        <f t="shared" si="1"/>
        <v>182774</v>
      </c>
      <c r="M5" s="28">
        <f t="shared" si="1"/>
        <v>179462</v>
      </c>
      <c r="N5" s="28">
        <f t="shared" si="1"/>
        <v>176721</v>
      </c>
      <c r="O5" s="28">
        <f t="shared" si="1"/>
        <v>172653</v>
      </c>
      <c r="P5" s="28">
        <f t="shared" si="1"/>
        <v>169450</v>
      </c>
      <c r="Q5" s="28">
        <f t="shared" si="1"/>
        <v>167081</v>
      </c>
      <c r="R5" s="28">
        <f>SUM(R6:R7)</f>
        <v>165141</v>
      </c>
      <c r="S5" s="28">
        <f>SUM(S6:S7)</f>
        <v>163417</v>
      </c>
      <c r="T5" s="28">
        <f>SUM(T6:T7)</f>
        <v>158916</v>
      </c>
      <c r="U5" s="28">
        <f>SUM(U6:U7)</f>
        <v>156465</v>
      </c>
      <c r="V5" s="28">
        <f>SUM(V6:V7)</f>
        <v>154545</v>
      </c>
    </row>
    <row r="6" spans="1:22" ht="12.75">
      <c r="A6" s="5" t="s">
        <v>8</v>
      </c>
      <c r="B6" s="28">
        <v>192344</v>
      </c>
      <c r="C6" s="28">
        <v>188530</v>
      </c>
      <c r="D6" s="28">
        <v>184135</v>
      </c>
      <c r="E6" s="28">
        <v>179991</v>
      </c>
      <c r="F6" s="28">
        <v>177471</v>
      </c>
      <c r="G6" s="28">
        <v>175634</v>
      </c>
      <c r="H6" s="28">
        <v>173439</v>
      </c>
      <c r="I6" s="28">
        <v>169557</v>
      </c>
      <c r="J6" s="28">
        <v>168007</v>
      </c>
      <c r="K6" s="28">
        <v>164546</v>
      </c>
      <c r="L6" s="28">
        <v>158774</v>
      </c>
      <c r="M6" s="28">
        <v>155462</v>
      </c>
      <c r="N6" s="28">
        <v>152721</v>
      </c>
      <c r="O6" s="28">
        <v>148653</v>
      </c>
      <c r="P6" s="28">
        <v>145450</v>
      </c>
      <c r="Q6" s="28">
        <v>143081</v>
      </c>
      <c r="R6" s="28">
        <v>141141</v>
      </c>
      <c r="S6" s="28">
        <v>139417</v>
      </c>
      <c r="T6" s="28">
        <v>134916</v>
      </c>
      <c r="U6" s="28">
        <v>132465</v>
      </c>
      <c r="V6" s="28">
        <v>130545</v>
      </c>
    </row>
    <row r="7" spans="1:22" ht="12.75">
      <c r="A7" s="5" t="s">
        <v>1</v>
      </c>
      <c r="B7" s="28">
        <v>24000</v>
      </c>
      <c r="C7" s="28">
        <v>24000</v>
      </c>
      <c r="D7" s="28">
        <v>24000</v>
      </c>
      <c r="E7" s="28">
        <v>24000</v>
      </c>
      <c r="F7" s="28">
        <v>24000</v>
      </c>
      <c r="G7" s="28">
        <v>24000</v>
      </c>
      <c r="H7" s="28">
        <v>24000</v>
      </c>
      <c r="I7" s="28">
        <v>24000</v>
      </c>
      <c r="J7" s="28">
        <v>24000</v>
      </c>
      <c r="K7" s="28">
        <v>24000</v>
      </c>
      <c r="L7" s="28">
        <v>24000</v>
      </c>
      <c r="M7" s="28">
        <v>24000</v>
      </c>
      <c r="N7" s="28">
        <v>24000</v>
      </c>
      <c r="O7" s="28">
        <v>24000</v>
      </c>
      <c r="P7" s="28">
        <v>24000</v>
      </c>
      <c r="Q7" s="28">
        <v>24000</v>
      </c>
      <c r="R7" s="28">
        <v>24000</v>
      </c>
      <c r="S7" s="28">
        <v>24000</v>
      </c>
      <c r="T7" s="28">
        <v>24000</v>
      </c>
      <c r="U7" s="28">
        <v>24000</v>
      </c>
      <c r="V7" s="28">
        <v>24000</v>
      </c>
    </row>
    <row r="8" spans="1:22" ht="12.75">
      <c r="A8" s="5" t="s">
        <v>25</v>
      </c>
      <c r="B8" s="7">
        <f aca="true" t="shared" si="2" ref="B8:V8">+B7/B5</f>
        <v>0.11093443774729135</v>
      </c>
      <c r="C8" s="7">
        <f t="shared" si="2"/>
        <v>0.11292523408459983</v>
      </c>
      <c r="D8" s="7">
        <f t="shared" si="2"/>
        <v>0.11530977490571023</v>
      </c>
      <c r="E8" s="7">
        <f t="shared" si="2"/>
        <v>0.11765224936394253</v>
      </c>
      <c r="F8" s="7">
        <f t="shared" si="2"/>
        <v>0.11912384412644995</v>
      </c>
      <c r="G8" s="7">
        <f t="shared" si="2"/>
        <v>0.12022000260476673</v>
      </c>
      <c r="H8" s="7">
        <f t="shared" si="2"/>
        <v>0.12155653138437694</v>
      </c>
      <c r="I8" s="7">
        <f t="shared" si="2"/>
        <v>0.12399448224554008</v>
      </c>
      <c r="J8" s="7">
        <f t="shared" si="2"/>
        <v>0.12499544287447853</v>
      </c>
      <c r="K8" s="7">
        <f t="shared" si="2"/>
        <v>0.12728989212181643</v>
      </c>
      <c r="L8" s="7">
        <f t="shared" si="2"/>
        <v>0.13130970488143828</v>
      </c>
      <c r="M8" s="7">
        <f t="shared" si="2"/>
        <v>0.13373304655024462</v>
      </c>
      <c r="N8" s="7">
        <f t="shared" si="2"/>
        <v>0.13580728945626155</v>
      </c>
      <c r="O8" s="7">
        <f t="shared" si="2"/>
        <v>0.13900714149189414</v>
      </c>
      <c r="P8" s="7">
        <f t="shared" si="2"/>
        <v>0.14163470050162288</v>
      </c>
      <c r="Q8" s="7">
        <f t="shared" si="2"/>
        <v>0.14364290374129912</v>
      </c>
      <c r="R8" s="7">
        <f t="shared" si="2"/>
        <v>0.14533035406107508</v>
      </c>
      <c r="S8" s="7">
        <f t="shared" si="2"/>
        <v>0.14686354540837246</v>
      </c>
      <c r="T8" s="7">
        <f t="shared" si="2"/>
        <v>0.15102318205844598</v>
      </c>
      <c r="U8" s="7">
        <f t="shared" si="2"/>
        <v>0.15338893682293164</v>
      </c>
      <c r="V8" s="7">
        <f t="shared" si="2"/>
        <v>0.15529457439580704</v>
      </c>
    </row>
    <row r="9" spans="1:22" ht="12.75">
      <c r="A9" s="5" t="s">
        <v>38</v>
      </c>
      <c r="B9" s="9">
        <v>0.01592</v>
      </c>
      <c r="C9" s="9">
        <v>0.01883</v>
      </c>
      <c r="D9" s="9">
        <v>0.02055</v>
      </c>
      <c r="E9" s="9">
        <v>0.01897</v>
      </c>
      <c r="F9" s="9">
        <v>0.01139</v>
      </c>
      <c r="G9" s="9">
        <v>0.01138</v>
      </c>
      <c r="H9" s="9">
        <v>0.0113</v>
      </c>
      <c r="I9" s="9">
        <v>0.017825</v>
      </c>
      <c r="J9" s="9">
        <v>0.01118</v>
      </c>
      <c r="K9" s="9">
        <v>0.018675</v>
      </c>
      <c r="L9" s="9">
        <v>0.02109</v>
      </c>
      <c r="M9" s="9">
        <v>0.0227</v>
      </c>
      <c r="N9" s="9">
        <v>0.01605</v>
      </c>
      <c r="O9" s="9">
        <v>0.02348</v>
      </c>
      <c r="P9" s="9">
        <v>0.0179</v>
      </c>
      <c r="Q9" s="9">
        <v>0.01481</v>
      </c>
      <c r="R9" s="9">
        <v>0.01123</v>
      </c>
      <c r="S9" s="9">
        <v>0.01285</v>
      </c>
      <c r="T9" s="9">
        <v>0.02787</v>
      </c>
      <c r="U9" s="9">
        <v>0.01525</v>
      </c>
      <c r="V9" s="9">
        <v>0.01109</v>
      </c>
    </row>
    <row r="10" spans="1:22" s="4" customFormat="1" ht="12.75">
      <c r="A10" s="6" t="s">
        <v>39</v>
      </c>
      <c r="B10" s="28">
        <v>354</v>
      </c>
      <c r="C10" s="28">
        <v>226</v>
      </c>
      <c r="D10" s="28">
        <v>139</v>
      </c>
      <c r="E10" s="28">
        <v>325</v>
      </c>
      <c r="F10" s="28">
        <v>163</v>
      </c>
      <c r="G10" s="28">
        <v>202</v>
      </c>
      <c r="H10" s="28">
        <v>221</v>
      </c>
      <c r="I10" s="28">
        <v>315</v>
      </c>
      <c r="J10" s="28">
        <v>244</v>
      </c>
      <c r="K10" s="28">
        <v>166</v>
      </c>
      <c r="L10" s="28">
        <v>71</v>
      </c>
      <c r="M10" s="28">
        <v>275</v>
      </c>
      <c r="N10" s="28">
        <v>104</v>
      </c>
      <c r="O10" s="28">
        <v>89</v>
      </c>
      <c r="P10" s="28">
        <v>230</v>
      </c>
      <c r="Q10" s="28">
        <v>154</v>
      </c>
      <c r="R10" s="28">
        <v>151</v>
      </c>
      <c r="S10" s="28">
        <v>256</v>
      </c>
      <c r="T10" s="28">
        <v>384</v>
      </c>
      <c r="U10" s="28">
        <v>760</v>
      </c>
      <c r="V10" s="28">
        <v>245</v>
      </c>
    </row>
    <row r="11" spans="1:22" s="4" customFormat="1" ht="12.75">
      <c r="A11" s="6" t="s">
        <v>44</v>
      </c>
      <c r="B11" s="28">
        <v>7500</v>
      </c>
      <c r="C11" s="28">
        <v>7500</v>
      </c>
      <c r="D11" s="28">
        <v>7500</v>
      </c>
      <c r="E11" s="28">
        <v>7500</v>
      </c>
      <c r="F11" s="28">
        <v>7500</v>
      </c>
      <c r="G11" s="28">
        <v>7500</v>
      </c>
      <c r="H11" s="28">
        <v>7500</v>
      </c>
      <c r="I11" s="28">
        <v>7500</v>
      </c>
      <c r="J11" s="28">
        <v>7500</v>
      </c>
      <c r="K11" s="28">
        <v>7500</v>
      </c>
      <c r="L11" s="28">
        <v>7500</v>
      </c>
      <c r="M11" s="28">
        <v>7500</v>
      </c>
      <c r="N11" s="28">
        <v>7500</v>
      </c>
      <c r="O11" s="28">
        <v>7500</v>
      </c>
      <c r="P11" s="28">
        <v>7500</v>
      </c>
      <c r="Q11" s="28">
        <v>7500</v>
      </c>
      <c r="R11" s="28">
        <v>7500</v>
      </c>
      <c r="S11" s="28">
        <v>7500</v>
      </c>
      <c r="T11" s="28">
        <v>7500</v>
      </c>
      <c r="U11" s="28">
        <v>7500</v>
      </c>
      <c r="V11" s="28">
        <v>7500</v>
      </c>
    </row>
    <row r="12" spans="1:22" ht="12.75">
      <c r="A12" s="5" t="s">
        <v>45</v>
      </c>
      <c r="B12" s="7">
        <f aca="true" t="shared" si="3" ref="B12:V12">+B11/B4</f>
        <v>0.034667011796028546</v>
      </c>
      <c r="C12" s="7">
        <f t="shared" si="3"/>
        <v>0.035289135651437445</v>
      </c>
      <c r="D12" s="7">
        <f t="shared" si="3"/>
        <v>0.03603430465803445</v>
      </c>
      <c r="E12" s="7">
        <f t="shared" si="3"/>
        <v>0.03676632792623204</v>
      </c>
      <c r="F12" s="7">
        <f t="shared" si="3"/>
        <v>0.03722620128951561</v>
      </c>
      <c r="G12" s="7">
        <f t="shared" si="3"/>
        <v>0.0375687508139896</v>
      </c>
      <c r="H12" s="7">
        <f t="shared" si="3"/>
        <v>0.037986416057617794</v>
      </c>
      <c r="I12" s="7">
        <f t="shared" si="3"/>
        <v>0.038748275701731276</v>
      </c>
      <c r="J12" s="7">
        <f t="shared" si="3"/>
        <v>0.03906107589827454</v>
      </c>
      <c r="K12" s="7">
        <f t="shared" si="3"/>
        <v>0.039778091288067634</v>
      </c>
      <c r="L12" s="7">
        <f t="shared" si="3"/>
        <v>0.04103428277544946</v>
      </c>
      <c r="M12" s="7">
        <f t="shared" si="3"/>
        <v>0.041791577046951446</v>
      </c>
      <c r="N12" s="7">
        <f t="shared" si="3"/>
        <v>0.04243977795508174</v>
      </c>
      <c r="O12" s="7">
        <f t="shared" si="3"/>
        <v>0.04343973171621692</v>
      </c>
      <c r="P12" s="7">
        <f t="shared" si="3"/>
        <v>0.04426084390675716</v>
      </c>
      <c r="Q12" s="7">
        <f t="shared" si="3"/>
        <v>0.04488840741915598</v>
      </c>
      <c r="R12" s="7">
        <f t="shared" si="3"/>
        <v>0.045415735644085964</v>
      </c>
      <c r="S12" s="7">
        <f t="shared" si="3"/>
        <v>0.04589485794011639</v>
      </c>
      <c r="T12" s="7">
        <f t="shared" si="3"/>
        <v>0.04719474439326437</v>
      </c>
      <c r="U12" s="7">
        <f t="shared" si="3"/>
        <v>0.04793404275716614</v>
      </c>
      <c r="V12" s="7">
        <f t="shared" si="3"/>
        <v>0.0485295544986897</v>
      </c>
    </row>
    <row r="13" spans="1:22" ht="12.75">
      <c r="A13" s="5" t="s">
        <v>2</v>
      </c>
      <c r="B13" s="6">
        <v>0</v>
      </c>
      <c r="C13" s="6">
        <f aca="true" t="shared" si="4" ref="C13:H13">B17</f>
        <v>0</v>
      </c>
      <c r="D13" s="6">
        <f t="shared" si="4"/>
        <v>0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4"/>
        <v>0</v>
      </c>
      <c r="I13" s="6">
        <f aca="true" t="shared" si="5" ref="I13:V13">H17</f>
        <v>0</v>
      </c>
      <c r="J13" s="6">
        <f t="shared" si="5"/>
        <v>0</v>
      </c>
      <c r="K13" s="6">
        <f t="shared" si="5"/>
        <v>0</v>
      </c>
      <c r="L13" s="6">
        <f t="shared" si="5"/>
        <v>0</v>
      </c>
      <c r="M13" s="6">
        <f t="shared" si="5"/>
        <v>0</v>
      </c>
      <c r="N13" s="6">
        <f t="shared" si="5"/>
        <v>0</v>
      </c>
      <c r="O13" s="6">
        <f t="shared" si="5"/>
        <v>0</v>
      </c>
      <c r="P13" s="6">
        <f t="shared" si="5"/>
        <v>0</v>
      </c>
      <c r="Q13" s="6">
        <f t="shared" si="5"/>
        <v>0</v>
      </c>
      <c r="R13" s="6">
        <f t="shared" si="5"/>
        <v>0</v>
      </c>
      <c r="S13" s="6">
        <f t="shared" si="5"/>
        <v>0</v>
      </c>
      <c r="T13" s="6">
        <f t="shared" si="5"/>
        <v>0</v>
      </c>
      <c r="U13" s="6">
        <f t="shared" si="5"/>
        <v>0</v>
      </c>
      <c r="V13" s="6">
        <f t="shared" si="5"/>
        <v>0</v>
      </c>
    </row>
    <row r="14" spans="1:22" ht="12.75">
      <c r="A14" s="5" t="s">
        <v>40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2" ht="12.75">
      <c r="A15" s="5" t="s">
        <v>41</v>
      </c>
      <c r="B15" s="9">
        <v>0</v>
      </c>
      <c r="C15" s="9">
        <f aca="true" t="shared" si="6" ref="C15:V15">1-(1-C14/B4)^4</f>
        <v>0</v>
      </c>
      <c r="D15" s="9">
        <f t="shared" si="6"/>
        <v>0</v>
      </c>
      <c r="E15" s="9">
        <f t="shared" si="6"/>
        <v>0</v>
      </c>
      <c r="F15" s="9">
        <f t="shared" si="6"/>
        <v>0</v>
      </c>
      <c r="G15" s="9">
        <f t="shared" si="6"/>
        <v>0</v>
      </c>
      <c r="H15" s="9">
        <f t="shared" si="6"/>
        <v>0</v>
      </c>
      <c r="I15" s="9">
        <f t="shared" si="6"/>
        <v>0</v>
      </c>
      <c r="J15" s="9">
        <f t="shared" si="6"/>
        <v>0</v>
      </c>
      <c r="K15" s="9">
        <f t="shared" si="6"/>
        <v>0</v>
      </c>
      <c r="L15" s="9">
        <f t="shared" si="6"/>
        <v>0</v>
      </c>
      <c r="M15" s="9">
        <f t="shared" si="6"/>
        <v>0</v>
      </c>
      <c r="N15" s="9">
        <f t="shared" si="6"/>
        <v>0</v>
      </c>
      <c r="O15" s="9">
        <f t="shared" si="6"/>
        <v>0</v>
      </c>
      <c r="P15" s="9">
        <f t="shared" si="6"/>
        <v>0</v>
      </c>
      <c r="Q15" s="9">
        <f t="shared" si="6"/>
        <v>0</v>
      </c>
      <c r="R15" s="9">
        <f t="shared" si="6"/>
        <v>0</v>
      </c>
      <c r="S15" s="9">
        <f t="shared" si="6"/>
        <v>0</v>
      </c>
      <c r="T15" s="9">
        <f t="shared" si="6"/>
        <v>0</v>
      </c>
      <c r="U15" s="9">
        <f t="shared" si="6"/>
        <v>0</v>
      </c>
      <c r="V15" s="9">
        <f t="shared" si="6"/>
        <v>0</v>
      </c>
    </row>
    <row r="16" spans="1:22" ht="12.75">
      <c r="A16" s="5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</row>
    <row r="17" spans="1:22" ht="12.75">
      <c r="A17" s="5" t="s">
        <v>31</v>
      </c>
      <c r="B17" s="6">
        <f aca="true" t="shared" si="7" ref="B17:V17">B13+B14-B16</f>
        <v>0</v>
      </c>
      <c r="C17" s="6">
        <f t="shared" si="7"/>
        <v>0</v>
      </c>
      <c r="D17" s="6">
        <f t="shared" si="7"/>
        <v>0</v>
      </c>
      <c r="E17" s="6">
        <f t="shared" si="7"/>
        <v>0</v>
      </c>
      <c r="F17" s="6">
        <f t="shared" si="7"/>
        <v>0</v>
      </c>
      <c r="G17" s="6">
        <f t="shared" si="7"/>
        <v>0</v>
      </c>
      <c r="H17" s="6">
        <f t="shared" si="7"/>
        <v>0</v>
      </c>
      <c r="I17" s="6">
        <f t="shared" si="7"/>
        <v>0</v>
      </c>
      <c r="J17" s="6">
        <f t="shared" si="7"/>
        <v>0</v>
      </c>
      <c r="K17" s="6">
        <f t="shared" si="7"/>
        <v>0</v>
      </c>
      <c r="L17" s="6">
        <f t="shared" si="7"/>
        <v>0</v>
      </c>
      <c r="M17" s="6">
        <f t="shared" si="7"/>
        <v>0</v>
      </c>
      <c r="N17" s="6">
        <f t="shared" si="7"/>
        <v>0</v>
      </c>
      <c r="O17" s="6">
        <f t="shared" si="7"/>
        <v>0</v>
      </c>
      <c r="P17" s="6">
        <f t="shared" si="7"/>
        <v>0</v>
      </c>
      <c r="Q17" s="6">
        <f t="shared" si="7"/>
        <v>0</v>
      </c>
      <c r="R17" s="6">
        <f t="shared" si="7"/>
        <v>0</v>
      </c>
      <c r="S17" s="6">
        <f t="shared" si="7"/>
        <v>0</v>
      </c>
      <c r="T17" s="6">
        <f t="shared" si="7"/>
        <v>0</v>
      </c>
      <c r="U17" s="6">
        <f t="shared" si="7"/>
        <v>0</v>
      </c>
      <c r="V17" s="6">
        <f t="shared" si="7"/>
        <v>0</v>
      </c>
    </row>
    <row r="18" spans="1:22" ht="12.75">
      <c r="A18" s="5" t="s">
        <v>32</v>
      </c>
      <c r="B18" s="9">
        <f>B14/223274</f>
        <v>0</v>
      </c>
      <c r="C18" s="9">
        <f aca="true" t="shared" si="8" ref="C18:V18">+C14/B4</f>
        <v>0</v>
      </c>
      <c r="D18" s="9">
        <f t="shared" si="8"/>
        <v>0</v>
      </c>
      <c r="E18" s="9">
        <f t="shared" si="8"/>
        <v>0</v>
      </c>
      <c r="F18" s="9">
        <f t="shared" si="8"/>
        <v>0</v>
      </c>
      <c r="G18" s="9">
        <f t="shared" si="8"/>
        <v>0</v>
      </c>
      <c r="H18" s="9">
        <f t="shared" si="8"/>
        <v>0</v>
      </c>
      <c r="I18" s="9">
        <f t="shared" si="8"/>
        <v>0</v>
      </c>
      <c r="J18" s="9">
        <f t="shared" si="8"/>
        <v>0</v>
      </c>
      <c r="K18" s="9">
        <f t="shared" si="8"/>
        <v>0</v>
      </c>
      <c r="L18" s="9">
        <f t="shared" si="8"/>
        <v>0</v>
      </c>
      <c r="M18" s="9">
        <f t="shared" si="8"/>
        <v>0</v>
      </c>
      <c r="N18" s="9">
        <f t="shared" si="8"/>
        <v>0</v>
      </c>
      <c r="O18" s="9">
        <f t="shared" si="8"/>
        <v>0</v>
      </c>
      <c r="P18" s="9">
        <f t="shared" si="8"/>
        <v>0</v>
      </c>
      <c r="Q18" s="9">
        <f t="shared" si="8"/>
        <v>0</v>
      </c>
      <c r="R18" s="9">
        <f t="shared" si="8"/>
        <v>0</v>
      </c>
      <c r="S18" s="9">
        <f t="shared" si="8"/>
        <v>0</v>
      </c>
      <c r="T18" s="9">
        <f t="shared" si="8"/>
        <v>0</v>
      </c>
      <c r="U18" s="9">
        <f t="shared" si="8"/>
        <v>0</v>
      </c>
      <c r="V18" s="9">
        <f t="shared" si="8"/>
        <v>0</v>
      </c>
    </row>
    <row r="19" spans="1:22" ht="12.75">
      <c r="A19" s="5" t="s">
        <v>13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</row>
    <row r="20" spans="1:22" ht="12.75">
      <c r="A20" s="5" t="s">
        <v>42</v>
      </c>
      <c r="B20" s="10" t="s">
        <v>3</v>
      </c>
      <c r="C20" s="10" t="s">
        <v>3</v>
      </c>
      <c r="D20" s="10" t="s">
        <v>3</v>
      </c>
      <c r="E20" s="10" t="s">
        <v>3</v>
      </c>
      <c r="F20" s="10" t="s">
        <v>3</v>
      </c>
      <c r="G20" s="10" t="s">
        <v>3</v>
      </c>
      <c r="H20" s="10" t="s">
        <v>3</v>
      </c>
      <c r="I20" s="6">
        <v>2</v>
      </c>
      <c r="J20" s="6">
        <v>2</v>
      </c>
      <c r="K20" s="6">
        <v>3</v>
      </c>
      <c r="L20" s="6">
        <v>5</v>
      </c>
      <c r="M20" s="6">
        <v>4</v>
      </c>
      <c r="N20" s="6">
        <v>7</v>
      </c>
      <c r="O20" s="6">
        <v>7</v>
      </c>
      <c r="P20" s="6">
        <v>6</v>
      </c>
      <c r="Q20" s="6">
        <v>7</v>
      </c>
      <c r="R20" s="6">
        <v>11</v>
      </c>
      <c r="S20" s="6">
        <v>10</v>
      </c>
      <c r="T20" s="6">
        <v>12</v>
      </c>
      <c r="U20" s="6">
        <v>12</v>
      </c>
      <c r="V20" s="6">
        <v>12</v>
      </c>
    </row>
    <row r="21" spans="1:17" ht="12.75">
      <c r="A21" s="27" t="s">
        <v>36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22" ht="12.75">
      <c r="A22" s="5" t="s">
        <v>4</v>
      </c>
      <c r="B22" s="9">
        <v>0.9953</v>
      </c>
      <c r="C22" s="9">
        <v>0.9932</v>
      </c>
      <c r="D22" s="9">
        <v>0.9901</v>
      </c>
      <c r="E22" s="9">
        <v>0.9865</v>
      </c>
      <c r="F22" s="9">
        <v>0.9849</v>
      </c>
      <c r="G22" s="9">
        <v>0.9818</v>
      </c>
      <c r="H22" s="9">
        <v>0.9818</v>
      </c>
      <c r="I22" s="9">
        <v>0.9841</v>
      </c>
      <c r="J22" s="9">
        <v>0.9825</v>
      </c>
      <c r="K22" s="9">
        <v>0.9788</v>
      </c>
      <c r="L22" s="9">
        <v>0.9734</v>
      </c>
      <c r="M22" s="9">
        <v>0.9802</v>
      </c>
      <c r="N22" s="9">
        <v>0.971</v>
      </c>
      <c r="O22" s="9">
        <v>0.9815</v>
      </c>
      <c r="P22" s="9">
        <v>0.9853</v>
      </c>
      <c r="Q22" s="9">
        <v>0.9857</v>
      </c>
      <c r="R22" s="9">
        <v>0.987</v>
      </c>
      <c r="S22" s="9">
        <v>0.983</v>
      </c>
      <c r="T22" s="9">
        <v>0.9893</v>
      </c>
      <c r="U22" s="9">
        <v>0.9815</v>
      </c>
      <c r="V22" s="9">
        <v>0.9893</v>
      </c>
    </row>
    <row r="23" spans="1:22" ht="12.75">
      <c r="A23" s="5" t="s">
        <v>26</v>
      </c>
      <c r="B23" s="9">
        <v>0.0022</v>
      </c>
      <c r="C23" s="9">
        <v>0.0037</v>
      </c>
      <c r="D23" s="9">
        <v>0.0066</v>
      </c>
      <c r="E23" s="9">
        <v>0.0103</v>
      </c>
      <c r="F23" s="9">
        <v>0.0113</v>
      </c>
      <c r="G23" s="9">
        <v>0.012</v>
      </c>
      <c r="H23" s="9">
        <v>0.0119</v>
      </c>
      <c r="I23" s="9">
        <v>0.0013</v>
      </c>
      <c r="J23" s="9">
        <v>0.0051</v>
      </c>
      <c r="K23" s="9">
        <v>0.0089</v>
      </c>
      <c r="L23" s="9">
        <v>0.012</v>
      </c>
      <c r="M23" s="9">
        <v>0.0163</v>
      </c>
      <c r="N23" s="9">
        <v>0.0186</v>
      </c>
      <c r="O23" s="9">
        <v>0.0073</v>
      </c>
      <c r="P23" s="9">
        <v>0.0036</v>
      </c>
      <c r="Q23" s="9">
        <v>0.0033</v>
      </c>
      <c r="R23" s="9">
        <v>0.0036</v>
      </c>
      <c r="S23" s="9">
        <v>0.0084</v>
      </c>
      <c r="T23" s="9">
        <v>0.003</v>
      </c>
      <c r="U23" s="9">
        <v>0.0104</v>
      </c>
      <c r="V23" s="9">
        <v>0.0051</v>
      </c>
    </row>
    <row r="24" spans="1:22" ht="12.75">
      <c r="A24" s="5" t="s">
        <v>27</v>
      </c>
      <c r="B24" s="9">
        <v>0</v>
      </c>
      <c r="C24" s="9">
        <v>0.0005</v>
      </c>
      <c r="D24" s="9">
        <v>0.0005</v>
      </c>
      <c r="E24" s="9">
        <v>0.0008</v>
      </c>
      <c r="F24" s="9">
        <v>0.0014</v>
      </c>
      <c r="G24" s="9">
        <v>0.0026</v>
      </c>
      <c r="H24" s="9">
        <v>0.0014</v>
      </c>
      <c r="I24" s="9">
        <v>0.0117</v>
      </c>
      <c r="J24" s="9">
        <v>0.0108</v>
      </c>
      <c r="K24" s="9">
        <v>0.0029</v>
      </c>
      <c r="L24" s="9">
        <v>0.0122</v>
      </c>
      <c r="M24" s="9">
        <v>0.003</v>
      </c>
      <c r="N24" s="9">
        <v>0.0035</v>
      </c>
      <c r="O24" s="9">
        <v>0.0041</v>
      </c>
      <c r="P24" s="9">
        <v>0.0019</v>
      </c>
      <c r="Q24" s="9">
        <v>0.0009</v>
      </c>
      <c r="R24" s="9">
        <v>0.0012</v>
      </c>
      <c r="S24" s="9">
        <v>0.0003</v>
      </c>
      <c r="T24" s="9">
        <v>0</v>
      </c>
      <c r="U24" s="9">
        <v>0.0003</v>
      </c>
      <c r="V24" s="9">
        <v>0.0056</v>
      </c>
    </row>
    <row r="25" spans="1:22" ht="12.75">
      <c r="A25" s="5" t="s">
        <v>28</v>
      </c>
      <c r="B25" s="9">
        <v>0.0025</v>
      </c>
      <c r="C25" s="9">
        <v>0.0025</v>
      </c>
      <c r="D25" s="9">
        <v>0.0027</v>
      </c>
      <c r="E25" s="9">
        <v>0.0024</v>
      </c>
      <c r="F25" s="9">
        <v>0.0025</v>
      </c>
      <c r="G25" s="9">
        <v>0.0035</v>
      </c>
      <c r="H25" s="9">
        <v>0.0049</v>
      </c>
      <c r="I25" s="9">
        <v>0.0028</v>
      </c>
      <c r="J25" s="9">
        <v>0.0016</v>
      </c>
      <c r="K25" s="9">
        <v>0.0093</v>
      </c>
      <c r="L25" s="9">
        <v>0.0024</v>
      </c>
      <c r="M25" s="9">
        <v>0.0005</v>
      </c>
      <c r="N25" s="9">
        <v>0.0069</v>
      </c>
      <c r="O25" s="9">
        <v>0.0071</v>
      </c>
      <c r="P25" s="9">
        <v>0.0092</v>
      </c>
      <c r="Q25" s="9">
        <v>0.0101</v>
      </c>
      <c r="R25" s="9">
        <v>0.0082</v>
      </c>
      <c r="S25" s="9">
        <v>0.0083</v>
      </c>
      <c r="T25" s="9">
        <v>0.0077</v>
      </c>
      <c r="U25" s="9">
        <v>0.0078</v>
      </c>
      <c r="V25" s="9">
        <v>0</v>
      </c>
    </row>
    <row r="26" spans="1:22" ht="12.75">
      <c r="A26" s="5" t="s">
        <v>29</v>
      </c>
      <c r="B26" s="11">
        <f>SUM(B22:B25)</f>
        <v>0.9999999999999999</v>
      </c>
      <c r="C26" s="11">
        <f>SUM(C22:C25)</f>
        <v>0.9998999999999999</v>
      </c>
      <c r="D26" s="11">
        <f>SUM(D22:D25)</f>
        <v>0.9999</v>
      </c>
      <c r="E26" s="11">
        <f aca="true" t="shared" si="9" ref="E26:V26">E22+E23+E24+E25</f>
        <v>1</v>
      </c>
      <c r="F26" s="11">
        <f t="shared" si="9"/>
        <v>1.0001</v>
      </c>
      <c r="G26" s="11">
        <f t="shared" si="9"/>
        <v>0.9999</v>
      </c>
      <c r="H26" s="11">
        <f t="shared" si="9"/>
        <v>1</v>
      </c>
      <c r="I26" s="11">
        <f t="shared" si="9"/>
        <v>0.9999</v>
      </c>
      <c r="J26" s="11">
        <f t="shared" si="9"/>
        <v>1</v>
      </c>
      <c r="K26" s="11">
        <f t="shared" si="9"/>
        <v>0.9999</v>
      </c>
      <c r="L26" s="11">
        <f t="shared" si="9"/>
        <v>1</v>
      </c>
      <c r="M26" s="11">
        <f t="shared" si="9"/>
        <v>0.9999999999999999</v>
      </c>
      <c r="N26" s="11">
        <f t="shared" si="9"/>
        <v>0.9999999999999999</v>
      </c>
      <c r="O26" s="11">
        <f t="shared" si="9"/>
        <v>1</v>
      </c>
      <c r="P26" s="11">
        <f t="shared" si="9"/>
        <v>1</v>
      </c>
      <c r="Q26" s="11">
        <f t="shared" si="9"/>
        <v>1</v>
      </c>
      <c r="R26" s="11">
        <f t="shared" si="9"/>
        <v>1</v>
      </c>
      <c r="S26" s="11">
        <f t="shared" si="9"/>
        <v>0.9999999999999999</v>
      </c>
      <c r="T26" s="11">
        <f t="shared" si="9"/>
        <v>1</v>
      </c>
      <c r="U26" s="11">
        <f t="shared" si="9"/>
        <v>1</v>
      </c>
      <c r="V26" s="11">
        <f t="shared" si="9"/>
        <v>1</v>
      </c>
    </row>
    <row r="27" spans="1:11" ht="12.75">
      <c r="A27" s="5"/>
      <c r="B27" s="9"/>
      <c r="C27" s="9"/>
      <c r="D27" s="9"/>
      <c r="E27" s="9"/>
      <c r="F27" s="9"/>
      <c r="G27" s="9"/>
      <c r="H27" s="8"/>
      <c r="I27" s="8"/>
      <c r="J27" s="8"/>
      <c r="K27" s="8"/>
    </row>
    <row r="28" spans="1:11" ht="12.75">
      <c r="A28" s="12" t="s">
        <v>5</v>
      </c>
      <c r="B28" s="9"/>
      <c r="C28" s="9"/>
      <c r="D28" s="9"/>
      <c r="E28" s="9"/>
      <c r="F28" s="9"/>
      <c r="G28" s="9"/>
      <c r="H28" s="8"/>
      <c r="I28" s="8"/>
      <c r="J28" s="12"/>
      <c r="K28" s="8"/>
    </row>
    <row r="29" spans="1:22" ht="12.75">
      <c r="A29" s="5" t="s">
        <v>6</v>
      </c>
      <c r="B29" s="9">
        <v>0.6873</v>
      </c>
      <c r="C29" s="9">
        <v>0.6858</v>
      </c>
      <c r="D29" s="9">
        <v>0.6842</v>
      </c>
      <c r="E29" s="9">
        <v>0.6832</v>
      </c>
      <c r="F29" s="9">
        <v>0.6821</v>
      </c>
      <c r="G29" s="9">
        <v>0.6819</v>
      </c>
      <c r="H29" s="8">
        <v>0.681</v>
      </c>
      <c r="I29" s="8">
        <v>0.6795</v>
      </c>
      <c r="J29" s="8">
        <v>0.6796</v>
      </c>
      <c r="K29" s="8">
        <v>0.6795</v>
      </c>
      <c r="L29" s="8">
        <v>0.6762</v>
      </c>
      <c r="M29" s="8">
        <v>0.6754</v>
      </c>
      <c r="N29" s="8">
        <v>0.6747</v>
      </c>
      <c r="O29" s="8">
        <v>0.6737</v>
      </c>
      <c r="P29" s="8">
        <v>0.6743</v>
      </c>
      <c r="Q29" s="8">
        <v>0.6743</v>
      </c>
      <c r="R29" s="8">
        <v>0.6726</v>
      </c>
      <c r="S29" s="8">
        <v>0.6722</v>
      </c>
      <c r="T29" s="8">
        <v>0.6706</v>
      </c>
      <c r="U29" s="8">
        <v>0.6703</v>
      </c>
      <c r="V29" s="8">
        <v>0.6702</v>
      </c>
    </row>
    <row r="30" spans="1:22" ht="12.75">
      <c r="A30" s="5" t="s">
        <v>9</v>
      </c>
      <c r="B30" s="9">
        <v>0.3881</v>
      </c>
      <c r="C30" s="9">
        <v>0.3749</v>
      </c>
      <c r="D30" s="9">
        <v>0.3747</v>
      </c>
      <c r="E30" s="9">
        <v>0.3736</v>
      </c>
      <c r="F30" s="9">
        <v>0.3753</v>
      </c>
      <c r="G30" s="9">
        <v>0.375</v>
      </c>
      <c r="H30" s="8">
        <v>0.3748</v>
      </c>
      <c r="I30" s="8">
        <v>0.3757</v>
      </c>
      <c r="J30" s="8">
        <v>0.3756</v>
      </c>
      <c r="K30" s="8">
        <v>0.3756</v>
      </c>
      <c r="L30" s="8">
        <v>0.3631</v>
      </c>
      <c r="M30" s="8">
        <v>0.3622</v>
      </c>
      <c r="N30" s="8">
        <v>0.3611</v>
      </c>
      <c r="O30" s="8">
        <v>0.3587</v>
      </c>
      <c r="P30" s="8">
        <v>0.3593</v>
      </c>
      <c r="Q30" s="8">
        <v>0.3587</v>
      </c>
      <c r="R30" s="8">
        <v>0.3592</v>
      </c>
      <c r="S30" s="8">
        <v>0.3589</v>
      </c>
      <c r="T30" s="8">
        <v>0.3575</v>
      </c>
      <c r="U30" s="8">
        <v>0.3519</v>
      </c>
      <c r="V30" s="8">
        <v>0.3518</v>
      </c>
    </row>
    <row r="31" spans="1:22" ht="12.75">
      <c r="A31" s="5" t="s">
        <v>10</v>
      </c>
      <c r="B31" s="9">
        <v>0.3975</v>
      </c>
      <c r="C31" s="9">
        <v>0.3905</v>
      </c>
      <c r="D31" s="9">
        <v>0.3904</v>
      </c>
      <c r="E31" s="9">
        <v>0.3893</v>
      </c>
      <c r="F31" s="9">
        <v>0.3904</v>
      </c>
      <c r="G31" s="9">
        <v>0.39</v>
      </c>
      <c r="H31" s="8">
        <v>0.3898</v>
      </c>
      <c r="I31" s="8">
        <v>0.3868</v>
      </c>
      <c r="J31" s="8">
        <v>0.3867</v>
      </c>
      <c r="K31" s="8">
        <v>0.3865</v>
      </c>
      <c r="L31" s="8">
        <v>0.3833</v>
      </c>
      <c r="M31" s="8">
        <v>0.3824</v>
      </c>
      <c r="N31" s="8">
        <v>0.3813</v>
      </c>
      <c r="O31" s="8">
        <v>0.3752</v>
      </c>
      <c r="P31" s="8">
        <v>0.3757</v>
      </c>
      <c r="Q31" s="8">
        <v>0.375</v>
      </c>
      <c r="R31" s="8">
        <v>0.3668</v>
      </c>
      <c r="S31" s="8">
        <v>0.3664</v>
      </c>
      <c r="T31" s="8">
        <v>0.3651</v>
      </c>
      <c r="U31" s="8">
        <v>0.3603</v>
      </c>
      <c r="V31" s="8">
        <v>0.3603</v>
      </c>
    </row>
    <row r="32" spans="1:22" ht="12.75">
      <c r="A32" s="5" t="s">
        <v>15</v>
      </c>
      <c r="B32" s="9">
        <v>0.2084</v>
      </c>
      <c r="C32" s="9">
        <v>0.2138</v>
      </c>
      <c r="D32" s="9">
        <v>0.2093</v>
      </c>
      <c r="E32" s="9">
        <v>0.2028</v>
      </c>
      <c r="F32" s="9">
        <v>0.201</v>
      </c>
      <c r="G32" s="9">
        <v>0.2044</v>
      </c>
      <c r="H32" s="8">
        <v>0.1972</v>
      </c>
      <c r="I32" s="8">
        <v>0.195</v>
      </c>
      <c r="J32" s="8">
        <v>0.1886</v>
      </c>
      <c r="K32" s="8">
        <v>0.1843</v>
      </c>
      <c r="L32" s="8">
        <v>0.1837</v>
      </c>
      <c r="M32" s="8">
        <v>0.1793</v>
      </c>
      <c r="N32" s="8">
        <v>0.1763</v>
      </c>
      <c r="O32" s="8">
        <v>0.1738</v>
      </c>
      <c r="P32" s="8">
        <v>0.1721</v>
      </c>
      <c r="Q32" s="8">
        <v>0.1715</v>
      </c>
      <c r="R32" s="8">
        <v>0.1681</v>
      </c>
      <c r="S32" s="8">
        <v>0.1687</v>
      </c>
      <c r="T32" s="8">
        <v>0.1641</v>
      </c>
      <c r="U32" s="8">
        <v>0.163</v>
      </c>
      <c r="V32" s="8">
        <v>0.1603</v>
      </c>
    </row>
    <row r="33" spans="1:22" ht="12.75">
      <c r="A33" s="5" t="s">
        <v>16</v>
      </c>
      <c r="B33" s="9">
        <v>0.0968</v>
      </c>
      <c r="C33" s="9">
        <v>0.0824</v>
      </c>
      <c r="D33" s="9">
        <v>0.0845</v>
      </c>
      <c r="E33" s="9">
        <v>0.088</v>
      </c>
      <c r="F33" s="9">
        <v>0.0902</v>
      </c>
      <c r="G33" s="9">
        <v>0.0419</v>
      </c>
      <c r="H33" s="8">
        <v>0.0538</v>
      </c>
      <c r="I33" s="8">
        <v>0.0629</v>
      </c>
      <c r="J33" s="8">
        <v>0.0731</v>
      </c>
      <c r="K33" s="8">
        <v>0.0865</v>
      </c>
      <c r="L33" s="8">
        <v>0.09</v>
      </c>
      <c r="M33" s="8">
        <v>0.0963</v>
      </c>
      <c r="N33" s="8">
        <v>0.1043</v>
      </c>
      <c r="O33" s="8">
        <v>0.1102</v>
      </c>
      <c r="P33" s="8">
        <v>0.1205</v>
      </c>
      <c r="Q33" s="8">
        <v>0.1286</v>
      </c>
      <c r="R33" s="8">
        <v>0.1373</v>
      </c>
      <c r="S33" s="8">
        <v>0.1371</v>
      </c>
      <c r="T33" s="8">
        <v>0.1492</v>
      </c>
      <c r="U33" s="8">
        <v>0.1607</v>
      </c>
      <c r="V33" s="8">
        <v>0.1523</v>
      </c>
    </row>
    <row r="34" spans="1:22" ht="12.75">
      <c r="A34" s="5" t="s">
        <v>17</v>
      </c>
      <c r="B34" s="9">
        <v>0.6931</v>
      </c>
      <c r="C34" s="9">
        <v>0.702</v>
      </c>
      <c r="D34" s="9">
        <v>0.7045</v>
      </c>
      <c r="E34" s="9">
        <v>0.7079</v>
      </c>
      <c r="F34" s="9">
        <v>0.7075</v>
      </c>
      <c r="G34" s="9">
        <v>0.7524</v>
      </c>
      <c r="H34" s="8">
        <v>0.7478</v>
      </c>
      <c r="I34" s="8">
        <v>0.7408</v>
      </c>
      <c r="J34" s="8">
        <v>0.737</v>
      </c>
      <c r="K34" s="8">
        <v>0.7279</v>
      </c>
      <c r="L34" s="8">
        <v>0.7247</v>
      </c>
      <c r="M34" s="8">
        <v>0.7229</v>
      </c>
      <c r="N34" s="8">
        <v>0.7177</v>
      </c>
      <c r="O34" s="8">
        <v>0.7141</v>
      </c>
      <c r="P34" s="8">
        <v>0.7055</v>
      </c>
      <c r="Q34" s="8">
        <v>0.6984</v>
      </c>
      <c r="R34" s="8">
        <v>0.693</v>
      </c>
      <c r="S34" s="8">
        <v>0.6926</v>
      </c>
      <c r="T34" s="8">
        <v>0.6846</v>
      </c>
      <c r="U34" s="8">
        <v>0.6747</v>
      </c>
      <c r="V34" s="8">
        <v>0.6858</v>
      </c>
    </row>
    <row r="35" spans="1:22" ht="12.75">
      <c r="A35" s="5" t="s">
        <v>37</v>
      </c>
      <c r="B35" s="9">
        <v>0.0017</v>
      </c>
      <c r="C35" s="9">
        <v>0.0018</v>
      </c>
      <c r="D35" s="9">
        <v>0.0016</v>
      </c>
      <c r="E35" s="9">
        <v>0.0013</v>
      </c>
      <c r="F35" s="9">
        <v>0.0013</v>
      </c>
      <c r="G35" s="9">
        <v>0.0013</v>
      </c>
      <c r="H35" s="8">
        <v>0.0013</v>
      </c>
      <c r="I35" s="8">
        <v>0.0013</v>
      </c>
      <c r="J35" s="8">
        <v>0.0013</v>
      </c>
      <c r="K35" s="8">
        <v>0.0014</v>
      </c>
      <c r="L35" s="8">
        <v>0.0016</v>
      </c>
      <c r="M35" s="8">
        <v>0.0014</v>
      </c>
      <c r="N35" s="8">
        <v>0.0018</v>
      </c>
      <c r="O35" s="8">
        <v>0.0019</v>
      </c>
      <c r="P35" s="8">
        <v>0.0019</v>
      </c>
      <c r="Q35" s="8">
        <v>0.0015</v>
      </c>
      <c r="R35" s="8">
        <v>0.0016</v>
      </c>
      <c r="S35" s="8">
        <v>0.0016</v>
      </c>
      <c r="T35" s="8">
        <v>0.0021</v>
      </c>
      <c r="U35" s="8">
        <v>0.0016</v>
      </c>
      <c r="V35" s="8">
        <v>0.0017</v>
      </c>
    </row>
    <row r="36" spans="1:22" ht="12.75">
      <c r="A36" s="5" t="s">
        <v>11</v>
      </c>
      <c r="B36" s="28">
        <v>74807.84</v>
      </c>
      <c r="C36" s="28">
        <v>74311.1</v>
      </c>
      <c r="D36" s="28">
        <v>74546.78</v>
      </c>
      <c r="E36" s="28">
        <v>74585.43</v>
      </c>
      <c r="F36" s="28">
        <v>74591.1</v>
      </c>
      <c r="G36" s="28">
        <v>74323.78</v>
      </c>
      <c r="H36" s="29">
        <v>74986.36</v>
      </c>
      <c r="I36" s="29">
        <v>74876.98</v>
      </c>
      <c r="J36" s="29">
        <v>75414.97</v>
      </c>
      <c r="K36" s="29">
        <v>75328.13</v>
      </c>
      <c r="L36" s="29">
        <v>74117.72</v>
      </c>
      <c r="M36" s="29">
        <v>74465.48</v>
      </c>
      <c r="N36" s="29">
        <v>74408.78</v>
      </c>
      <c r="O36" s="29">
        <v>73941.48</v>
      </c>
      <c r="P36" s="29">
        <v>73706.12</v>
      </c>
      <c r="Q36" s="29">
        <v>73995.04</v>
      </c>
      <c r="R36" s="29">
        <v>74320.76</v>
      </c>
      <c r="S36" s="29">
        <v>74551.61</v>
      </c>
      <c r="T36" s="29">
        <v>74643.37</v>
      </c>
      <c r="U36" s="29">
        <v>74649.14</v>
      </c>
      <c r="V36" s="29">
        <v>74587.57</v>
      </c>
    </row>
    <row r="37" spans="1:22" ht="12.75">
      <c r="A37" s="5" t="s">
        <v>7</v>
      </c>
      <c r="B37" s="9">
        <v>0.06421</v>
      </c>
      <c r="C37" s="9">
        <v>0.06456</v>
      </c>
      <c r="D37" s="9">
        <v>0.06457</v>
      </c>
      <c r="E37" s="9">
        <v>0.06392</v>
      </c>
      <c r="F37" s="9">
        <v>0.06399</v>
      </c>
      <c r="G37" s="9">
        <v>0.06462</v>
      </c>
      <c r="H37" s="8">
        <v>0.06522</v>
      </c>
      <c r="I37" s="8">
        <v>0.06509</v>
      </c>
      <c r="J37" s="8">
        <v>0.06493</v>
      </c>
      <c r="K37" s="8">
        <v>0.06393</v>
      </c>
      <c r="L37" s="8">
        <v>0.06382</v>
      </c>
      <c r="M37" s="8">
        <v>0.06371</v>
      </c>
      <c r="N37" s="8">
        <v>0.06118</v>
      </c>
      <c r="O37" s="8">
        <v>0.061</v>
      </c>
      <c r="P37" s="8">
        <v>0.06086</v>
      </c>
      <c r="Q37" s="8">
        <v>0.061</v>
      </c>
      <c r="R37" s="8">
        <v>0.06089</v>
      </c>
      <c r="S37" s="8">
        <v>0.06086</v>
      </c>
      <c r="T37" s="8">
        <v>0.06038</v>
      </c>
      <c r="U37" s="8">
        <v>0.0603</v>
      </c>
      <c r="V37" s="8">
        <v>0.06031</v>
      </c>
    </row>
    <row r="38" spans="1:22" ht="12.75">
      <c r="A38" s="5" t="s">
        <v>30</v>
      </c>
      <c r="B38" s="14">
        <v>16.77</v>
      </c>
      <c r="C38" s="14">
        <v>16.78</v>
      </c>
      <c r="D38" s="14">
        <v>16.45</v>
      </c>
      <c r="E38" s="14">
        <v>16.38</v>
      </c>
      <c r="F38" s="13">
        <v>16.31</v>
      </c>
      <c r="G38" s="13">
        <v>16.25</v>
      </c>
      <c r="H38" s="13">
        <v>16.17</v>
      </c>
      <c r="I38" s="13">
        <v>16.08</v>
      </c>
      <c r="J38" s="13">
        <v>16</v>
      </c>
      <c r="K38" s="13">
        <v>15.96</v>
      </c>
      <c r="L38" s="13">
        <v>15.99</v>
      </c>
      <c r="M38" s="13">
        <v>15.92</v>
      </c>
      <c r="N38" s="13">
        <v>15.81</v>
      </c>
      <c r="O38" s="13">
        <v>15.69</v>
      </c>
      <c r="P38" s="13">
        <v>15.64</v>
      </c>
      <c r="Q38" s="13">
        <v>15.54</v>
      </c>
      <c r="R38" s="13">
        <v>15.46</v>
      </c>
      <c r="S38" s="13">
        <v>15.37</v>
      </c>
      <c r="T38" s="13">
        <v>15.26</v>
      </c>
      <c r="U38" s="13">
        <v>15.19</v>
      </c>
      <c r="V38" s="13">
        <v>15.15</v>
      </c>
    </row>
    <row r="39" spans="1:22" ht="12.75">
      <c r="A39" s="5" t="s">
        <v>18</v>
      </c>
      <c r="B39" s="9">
        <v>0.6874</v>
      </c>
      <c r="C39" s="9">
        <v>0.6891</v>
      </c>
      <c r="D39" s="9">
        <v>0.6905</v>
      </c>
      <c r="E39" s="9">
        <v>0.6924</v>
      </c>
      <c r="F39" s="9">
        <v>0.6929</v>
      </c>
      <c r="G39" s="9">
        <v>0.6957</v>
      </c>
      <c r="H39" s="9">
        <v>0.6998</v>
      </c>
      <c r="I39" s="9">
        <v>0.7035</v>
      </c>
      <c r="J39" s="9">
        <v>0.7045</v>
      </c>
      <c r="K39" s="9">
        <v>0.7075</v>
      </c>
      <c r="L39" s="9">
        <v>0.7091</v>
      </c>
      <c r="M39" s="9">
        <v>0.7088</v>
      </c>
      <c r="N39" s="9">
        <v>0.7071</v>
      </c>
      <c r="O39" s="9">
        <v>0.7035</v>
      </c>
      <c r="P39" s="9">
        <v>0.7064</v>
      </c>
      <c r="Q39" s="9">
        <v>0.7079</v>
      </c>
      <c r="R39" s="9">
        <v>0.71</v>
      </c>
      <c r="S39" s="9">
        <v>0.7149</v>
      </c>
      <c r="T39" s="9">
        <v>0.7168</v>
      </c>
      <c r="U39" s="9">
        <v>0.7236</v>
      </c>
      <c r="V39" s="9">
        <v>0.7269</v>
      </c>
    </row>
    <row r="40" spans="1:22" ht="12.75">
      <c r="A40" s="5" t="s">
        <v>19</v>
      </c>
      <c r="B40" s="9">
        <v>0.3126</v>
      </c>
      <c r="C40" s="9">
        <v>0.3109</v>
      </c>
      <c r="D40" s="9">
        <v>0.3095</v>
      </c>
      <c r="E40" s="9">
        <v>0.3076</v>
      </c>
      <c r="F40" s="9">
        <v>0.3071</v>
      </c>
      <c r="G40" s="9">
        <v>0.3043</v>
      </c>
      <c r="H40" s="9">
        <v>0.3002</v>
      </c>
      <c r="I40" s="9">
        <v>0.2965</v>
      </c>
      <c r="J40" s="9">
        <v>0.2955</v>
      </c>
      <c r="K40" s="9">
        <v>0.2925</v>
      </c>
      <c r="L40" s="9">
        <v>0.2909</v>
      </c>
      <c r="M40" s="9">
        <v>0.2912</v>
      </c>
      <c r="N40" s="9">
        <v>0.2929</v>
      </c>
      <c r="O40" s="9">
        <v>0.2965</v>
      </c>
      <c r="P40" s="9">
        <v>0.2936</v>
      </c>
      <c r="Q40" s="9">
        <v>0.2921</v>
      </c>
      <c r="R40" s="9">
        <v>0.29</v>
      </c>
      <c r="S40" s="9">
        <v>0.2851</v>
      </c>
      <c r="T40" s="9">
        <v>0.2832</v>
      </c>
      <c r="U40" s="9">
        <v>0.2764</v>
      </c>
      <c r="V40" s="9">
        <v>0.2731</v>
      </c>
    </row>
    <row r="41" spans="1:22" ht="12.75">
      <c r="A41" s="5" t="s">
        <v>20</v>
      </c>
      <c r="B41" s="9">
        <v>0.2836</v>
      </c>
      <c r="C41" s="9">
        <v>0.282</v>
      </c>
      <c r="D41" s="9">
        <v>0.2798</v>
      </c>
      <c r="E41" s="9">
        <v>0.2826</v>
      </c>
      <c r="F41" s="9">
        <v>0.2833</v>
      </c>
      <c r="G41" s="9">
        <v>0.2839</v>
      </c>
      <c r="H41" s="9">
        <v>0.2856</v>
      </c>
      <c r="I41" s="9">
        <v>0.2861</v>
      </c>
      <c r="J41" s="9">
        <v>0.2881</v>
      </c>
      <c r="K41" s="9">
        <v>0.2918</v>
      </c>
      <c r="L41" s="9">
        <v>0.2896</v>
      </c>
      <c r="M41" s="9">
        <v>0.2899</v>
      </c>
      <c r="N41" s="9">
        <v>0.2882</v>
      </c>
      <c r="O41" s="9">
        <v>0.2916</v>
      </c>
      <c r="P41" s="9">
        <v>0.2893</v>
      </c>
      <c r="Q41" s="9">
        <v>0.2903</v>
      </c>
      <c r="R41" s="9">
        <v>0.2904</v>
      </c>
      <c r="S41" s="9">
        <v>0.2919</v>
      </c>
      <c r="T41" s="9">
        <v>0.2941</v>
      </c>
      <c r="U41" s="9">
        <v>0.2926</v>
      </c>
      <c r="V41" s="9">
        <v>0.2925</v>
      </c>
    </row>
    <row r="42" spans="1:22" ht="12.75">
      <c r="A42" s="5" t="s">
        <v>21</v>
      </c>
      <c r="B42" s="9">
        <v>0.2915</v>
      </c>
      <c r="C42" s="9">
        <v>0.2924</v>
      </c>
      <c r="D42" s="9">
        <v>0.2937</v>
      </c>
      <c r="E42" s="9">
        <v>0.2938</v>
      </c>
      <c r="F42" s="9">
        <v>0.294</v>
      </c>
      <c r="G42" s="9">
        <v>0.2952</v>
      </c>
      <c r="H42" s="9">
        <v>0.2949</v>
      </c>
      <c r="I42" s="9">
        <v>0.2967</v>
      </c>
      <c r="J42" s="9">
        <v>0.2964</v>
      </c>
      <c r="K42" s="9">
        <v>0.2902</v>
      </c>
      <c r="L42" s="9">
        <v>0.2963</v>
      </c>
      <c r="M42" s="9">
        <v>0.2973</v>
      </c>
      <c r="N42" s="9">
        <v>0.2988</v>
      </c>
      <c r="O42" s="9">
        <v>0.2949</v>
      </c>
      <c r="P42" s="9">
        <v>0.2946</v>
      </c>
      <c r="Q42" s="9">
        <v>0.2934</v>
      </c>
      <c r="R42" s="9">
        <v>0.2946</v>
      </c>
      <c r="S42" s="9">
        <v>0.2944</v>
      </c>
      <c r="T42" s="9">
        <v>0.2942</v>
      </c>
      <c r="U42" s="9">
        <v>0.2966</v>
      </c>
      <c r="V42" s="9">
        <v>0.2978</v>
      </c>
    </row>
    <row r="43" spans="1:22" ht="12.75">
      <c r="A43" s="5" t="s">
        <v>22</v>
      </c>
      <c r="B43" s="9">
        <v>0.001</v>
      </c>
      <c r="C43" s="9">
        <v>0.001</v>
      </c>
      <c r="D43" s="9">
        <v>0.001</v>
      </c>
      <c r="E43" s="9">
        <v>0.0011</v>
      </c>
      <c r="F43" s="9">
        <v>0.0011</v>
      </c>
      <c r="G43" s="9">
        <v>0.0024</v>
      </c>
      <c r="H43" s="8">
        <v>0.0024</v>
      </c>
      <c r="I43" s="8">
        <v>0.002</v>
      </c>
      <c r="J43" s="8">
        <v>0.0014</v>
      </c>
      <c r="K43" s="8">
        <v>0.0014</v>
      </c>
      <c r="L43" s="8">
        <v>0.0014</v>
      </c>
      <c r="M43" s="8">
        <v>0.0015</v>
      </c>
      <c r="N43" s="8">
        <v>0.0015</v>
      </c>
      <c r="O43" s="8">
        <v>0.0022</v>
      </c>
      <c r="P43" s="8">
        <v>0.0023</v>
      </c>
      <c r="Q43" s="8">
        <v>0.003</v>
      </c>
      <c r="R43" s="8">
        <v>0.003</v>
      </c>
      <c r="S43" s="8">
        <v>0.0031</v>
      </c>
      <c r="T43" s="8">
        <v>0.0032</v>
      </c>
      <c r="U43" s="8">
        <v>0.0015</v>
      </c>
      <c r="V43" s="8">
        <v>0.0008</v>
      </c>
    </row>
    <row r="44" spans="1:22" ht="12.75">
      <c r="A44" s="5" t="s">
        <v>23</v>
      </c>
      <c r="B44" s="9">
        <v>0.6017</v>
      </c>
      <c r="C44" s="9">
        <v>0.6009</v>
      </c>
      <c r="D44" s="9">
        <v>0.6046</v>
      </c>
      <c r="E44" s="9">
        <v>0.6073</v>
      </c>
      <c r="F44" s="9">
        <v>0.6091</v>
      </c>
      <c r="G44" s="9">
        <v>0.6108</v>
      </c>
      <c r="H44" s="8">
        <v>0.6208</v>
      </c>
      <c r="I44" s="8">
        <v>0.6318</v>
      </c>
      <c r="J44" s="8">
        <v>0.6329</v>
      </c>
      <c r="K44" s="8">
        <v>0.6319</v>
      </c>
      <c r="L44" s="8">
        <v>0.6328</v>
      </c>
      <c r="M44" s="8">
        <v>0.6355</v>
      </c>
      <c r="N44" s="8">
        <v>0.6354</v>
      </c>
      <c r="O44" s="8">
        <v>0.6295</v>
      </c>
      <c r="P44" s="8">
        <v>0.6329</v>
      </c>
      <c r="Q44" s="8">
        <v>0.635</v>
      </c>
      <c r="R44" s="8">
        <v>0.6368</v>
      </c>
      <c r="S44" s="8">
        <v>0.6371</v>
      </c>
      <c r="T44" s="8">
        <v>0.64</v>
      </c>
      <c r="U44" s="8">
        <v>0.6423</v>
      </c>
      <c r="V44" s="8">
        <v>0.6439</v>
      </c>
    </row>
    <row r="45" spans="1:22" ht="12.75">
      <c r="A45" s="5" t="s">
        <v>24</v>
      </c>
      <c r="B45" s="8">
        <v>0.3973</v>
      </c>
      <c r="C45" s="8">
        <v>0.398</v>
      </c>
      <c r="D45" s="8">
        <v>0.3943</v>
      </c>
      <c r="E45" s="8">
        <v>0.3917</v>
      </c>
      <c r="F45" s="9">
        <v>0.3898</v>
      </c>
      <c r="G45" s="9">
        <v>0.3867</v>
      </c>
      <c r="H45" s="8">
        <v>0.3768</v>
      </c>
      <c r="I45" s="8">
        <v>0.3662</v>
      </c>
      <c r="J45" s="8">
        <v>0.3657</v>
      </c>
      <c r="K45" s="8">
        <v>0.3667</v>
      </c>
      <c r="L45" s="8">
        <v>0.3658</v>
      </c>
      <c r="M45" s="8">
        <v>0.363</v>
      </c>
      <c r="N45" s="8">
        <v>0.3631</v>
      </c>
      <c r="O45" s="8">
        <v>0.3683</v>
      </c>
      <c r="P45" s="8">
        <v>0.3649</v>
      </c>
      <c r="Q45" s="8">
        <v>0.362</v>
      </c>
      <c r="R45" s="8">
        <v>0.3602</v>
      </c>
      <c r="S45" s="8">
        <v>0.3598</v>
      </c>
      <c r="T45" s="8">
        <v>0.3568</v>
      </c>
      <c r="U45" s="8">
        <v>0.3561</v>
      </c>
      <c r="V45" s="8">
        <v>0.3553</v>
      </c>
    </row>
    <row r="46" spans="1:30" s="30" customFormat="1" ht="12.75">
      <c r="A46" s="30" t="s">
        <v>43</v>
      </c>
      <c r="B46" s="31">
        <v>0.9251</v>
      </c>
      <c r="C46" s="31">
        <v>0.925</v>
      </c>
      <c r="D46" s="31">
        <v>0.9273</v>
      </c>
      <c r="E46" s="31">
        <v>0.9266</v>
      </c>
      <c r="F46" s="31">
        <v>0.9266</v>
      </c>
      <c r="G46" s="31">
        <v>0.9281</v>
      </c>
      <c r="H46" s="31">
        <v>0.9286</v>
      </c>
      <c r="I46" s="31">
        <v>0.9288</v>
      </c>
      <c r="J46" s="31">
        <v>0.929</v>
      </c>
      <c r="K46" s="31">
        <v>0.9289</v>
      </c>
      <c r="L46" s="31">
        <v>0.9279</v>
      </c>
      <c r="M46" s="31">
        <v>0.9297</v>
      </c>
      <c r="N46" s="31">
        <v>0.9294</v>
      </c>
      <c r="O46" s="31">
        <v>0.9285</v>
      </c>
      <c r="P46" s="31">
        <v>0.9282</v>
      </c>
      <c r="Q46" s="31">
        <v>0.9286</v>
      </c>
      <c r="R46" s="31">
        <v>0.9298</v>
      </c>
      <c r="S46" s="31">
        <v>0.93</v>
      </c>
      <c r="T46" s="31">
        <v>0.9298</v>
      </c>
      <c r="U46" s="31">
        <v>0.9303</v>
      </c>
      <c r="V46" s="31">
        <v>0.9296</v>
      </c>
      <c r="W46" s="31"/>
      <c r="X46" s="31"/>
      <c r="Y46" s="31"/>
      <c r="Z46" s="31"/>
      <c r="AA46" s="31"/>
      <c r="AB46" s="31"/>
      <c r="AC46" s="31"/>
      <c r="AD46" s="31"/>
    </row>
  </sheetData>
  <printOptions/>
  <pageMargins left="0.75" right="0.75" top="1" bottom="1" header="0.5" footer="0.5"/>
  <pageSetup horizontalDpi="600" verticalDpi="600" orientation="landscape" paperSize="9" scale="42" r:id="rId3"/>
  <rowBreaks count="3" manualBreakCount="3">
    <brk id="46" max="255" man="1"/>
    <brk id="110" max="255" man="1"/>
    <brk id="177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65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1.8515625" style="19" customWidth="1"/>
    <col min="2" max="24" width="9.140625" style="19" customWidth="1"/>
    <col min="25" max="25" width="22.8515625" style="19" customWidth="1"/>
    <col min="26" max="16384" width="9.140625" style="19" customWidth="1"/>
  </cols>
  <sheetData>
    <row r="1" spans="1:25" ht="13.5" thickTop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</row>
    <row r="2" spans="1:25" ht="15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 t="s">
        <v>35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3"/>
    </row>
    <row r="3" spans="1:25" ht="12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 t="s">
        <v>33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3"/>
    </row>
    <row r="4" spans="1:25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3"/>
    </row>
    <row r="5" spans="1:25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3"/>
    </row>
    <row r="6" spans="1:25" ht="12.7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3"/>
    </row>
    <row r="7" spans="1:25" ht="12.7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3"/>
    </row>
    <row r="8" spans="1:25" ht="12.7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1:25" ht="12.7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3"/>
    </row>
    <row r="10" spans="1:25" ht="12.7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3"/>
    </row>
    <row r="11" spans="1:25" ht="12.7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3"/>
    </row>
    <row r="12" spans="1:25" ht="12.7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3"/>
    </row>
    <row r="13" spans="1:25" ht="12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3"/>
    </row>
    <row r="14" spans="1:25" ht="12.7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3"/>
    </row>
    <row r="15" spans="1:25" ht="12.7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3"/>
    </row>
    <row r="16" spans="1:25" ht="12.7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3"/>
    </row>
    <row r="17" spans="1:25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3"/>
    </row>
    <row r="18" spans="1:25" ht="12.7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3"/>
    </row>
    <row r="19" spans="1:25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3"/>
    </row>
    <row r="20" spans="1:25" ht="12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3"/>
    </row>
    <row r="21" spans="1:25" ht="12.7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/>
    </row>
    <row r="22" spans="1:25" ht="12.7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3"/>
    </row>
    <row r="23" spans="1:25" ht="12.7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3"/>
    </row>
    <row r="24" spans="1:25" ht="12.7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3"/>
    </row>
    <row r="25" spans="1:25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3"/>
    </row>
    <row r="26" spans="1:25" ht="12.7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3"/>
    </row>
    <row r="27" spans="1:25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3"/>
    </row>
    <row r="28" spans="1:25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3"/>
    </row>
    <row r="29" spans="1:25" ht="12.7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3"/>
    </row>
    <row r="30" spans="1:25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3"/>
    </row>
    <row r="31" spans="1:25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3"/>
    </row>
    <row r="32" spans="1:25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3"/>
    </row>
    <row r="33" spans="1:25" ht="12.7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3"/>
    </row>
    <row r="34" spans="1:25" ht="12.7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3"/>
    </row>
    <row r="35" spans="1:25" ht="12.7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3"/>
    </row>
    <row r="36" spans="1:25" ht="12.7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3"/>
    </row>
    <row r="37" spans="1:25" ht="12.7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3"/>
    </row>
    <row r="38" spans="1:25" ht="12.7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3"/>
    </row>
    <row r="39" spans="1:25" ht="12.7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3"/>
    </row>
    <row r="40" spans="1:25" ht="12.7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3"/>
    </row>
    <row r="41" spans="1:25" ht="12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3"/>
    </row>
    <row r="42" spans="1:25" ht="12.7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3"/>
    </row>
    <row r="43" spans="1:25" ht="12.7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3"/>
    </row>
    <row r="44" spans="1:25" ht="12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3"/>
    </row>
    <row r="45" spans="1:25" ht="12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3"/>
    </row>
    <row r="46" spans="1:25" ht="12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3"/>
    </row>
    <row r="47" spans="1:25" ht="12.7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3"/>
    </row>
    <row r="48" spans="1:25" ht="12.7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3"/>
    </row>
    <row r="49" spans="1:25" ht="12.7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3"/>
    </row>
    <row r="50" spans="1:25" ht="12.7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3"/>
    </row>
    <row r="51" spans="1:25" ht="12.7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3"/>
    </row>
    <row r="52" spans="1:25" ht="12.7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3"/>
    </row>
    <row r="53" spans="1:25" ht="12.7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3"/>
    </row>
    <row r="54" spans="1:25" ht="12.7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3"/>
    </row>
    <row r="55" spans="1:25" ht="12.7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3"/>
    </row>
    <row r="56" spans="1:25" ht="12.7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3"/>
    </row>
    <row r="57" spans="1:25" ht="12.7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3"/>
    </row>
    <row r="58" spans="1:25" ht="12.7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/>
    </row>
    <row r="59" spans="1:25" ht="12.7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3"/>
    </row>
    <row r="60" spans="1:25" ht="12.7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3"/>
    </row>
    <row r="61" spans="1:25" ht="12.7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3"/>
    </row>
    <row r="62" spans="1:25" ht="12.7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3"/>
    </row>
    <row r="63" spans="1:25" ht="12.7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3"/>
    </row>
    <row r="64" spans="1:25" ht="12.7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3"/>
    </row>
    <row r="65" spans="1:25" ht="13.5" thickBo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</row>
    <row r="66" ht="13.5" thickTop="1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2006-11-01T08:25:00Z</cp:lastPrinted>
  <dcterms:created xsi:type="dcterms:W3CDTF">2002-08-22T07:01:03Z</dcterms:created>
  <dcterms:modified xsi:type="dcterms:W3CDTF">2006-11-02T11:56:53Z</dcterms:modified>
  <cp:category/>
  <cp:version/>
  <cp:contentType/>
  <cp:contentStatus/>
</cp:coreProperties>
</file>