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activeTab="0"/>
  </bookViews>
  <sheets>
    <sheet name="Summary" sheetId="1" r:id="rId1"/>
    <sheet name="Graphs" sheetId="2" r:id="rId2"/>
  </sheets>
  <definedNames>
    <definedName name="_xlnm.Print_Area" localSheetId="1">'Graphs'!$A$1:$AG$65</definedName>
  </definedNames>
  <calcPr fullCalcOnLoad="1"/>
</workbook>
</file>

<file path=xl/sharedStrings.xml><?xml version="1.0" encoding="utf-8"?>
<sst xmlns="http://schemas.openxmlformats.org/spreadsheetml/2006/main" count="52" uniqueCount="46">
  <si>
    <t>Total Notes</t>
  </si>
  <si>
    <t>Class B Notes</t>
  </si>
  <si>
    <t>Opening PDL Balance</t>
  </si>
  <si>
    <t>Performing Loans</t>
  </si>
  <si>
    <t>Underlying Assets</t>
  </si>
  <si>
    <t>Weighted Average LTV</t>
  </si>
  <si>
    <t>Weighted Average Interest Rate</t>
  </si>
  <si>
    <t>Class A Notes</t>
  </si>
  <si>
    <t>Weighted Average Nationwide Indexed LTV</t>
  </si>
  <si>
    <t>Weighted Avearage Halifax Indexed LTV</t>
  </si>
  <si>
    <t>Weighted Average Loan Size</t>
  </si>
  <si>
    <t>Mortgage Asset Balance</t>
  </si>
  <si>
    <t>Number of Properties in Possession</t>
  </si>
  <si>
    <t>% of Variable Rate Mortgages</t>
  </si>
  <si>
    <t>% of Fixed Rate Mortgages</t>
  </si>
  <si>
    <t>% of Libor Linked Mortgages</t>
  </si>
  <si>
    <t>% of Interest Only Mortgages</t>
  </si>
  <si>
    <t>% of Repayment Mortgages</t>
  </si>
  <si>
    <t>% of Mortgages in London</t>
  </si>
  <si>
    <t>% of Mortgages in the South East</t>
  </si>
  <si>
    <t>% of Owner Occupied Mortgages</t>
  </si>
  <si>
    <t>% of Buy to Let Mortgages - Professional Landlords</t>
  </si>
  <si>
    <t>% of Buy to Let Mortgages - Amateur Landlords</t>
  </si>
  <si>
    <t>Class B Notes as a % of the Total Notes</t>
  </si>
  <si>
    <t>&gt;1 to 2 months arrears</t>
  </si>
  <si>
    <t xml:space="preserve">&gt;2 to 3 months arrears </t>
  </si>
  <si>
    <t xml:space="preserve">&gt;3 months arrears </t>
  </si>
  <si>
    <t xml:space="preserve">Total </t>
  </si>
  <si>
    <t>Weighted Average Maturity Date (years)</t>
  </si>
  <si>
    <t>Losses as a % of the Mortgages</t>
  </si>
  <si>
    <t xml:space="preserve">    First Flexible No.1 plc</t>
  </si>
  <si>
    <t>FIRST FLEXIBLE NO.1 PLC</t>
  </si>
  <si>
    <t>.</t>
  </si>
  <si>
    <t>Monthly Redemption Rate</t>
  </si>
  <si>
    <t>Monthly Losses</t>
  </si>
  <si>
    <t>Arrears excluding Receiver of Rent and Possession Cases (From 01/04/05)</t>
  </si>
  <si>
    <t>% of Base Rate Tracker</t>
  </si>
  <si>
    <t>Further Advances released in the month</t>
  </si>
  <si>
    <t>Monthly Loss Rate (annualised)</t>
  </si>
  <si>
    <t>PDL Replenishment made during the month</t>
  </si>
  <si>
    <t>Outstanding PDL at the end of the month</t>
  </si>
  <si>
    <t>Number of Receiver of Rent Cases (From 01/04/05)</t>
  </si>
  <si>
    <t>N/A</t>
  </si>
  <si>
    <t>% of Flexible Mortgages</t>
  </si>
  <si>
    <t>Reserve Fund Balance</t>
  </si>
  <si>
    <t>Reserve Fund as a % of the Mortgages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</si>
</sst>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0.000%"/>
    <numFmt numFmtId="174" formatCode="[$-809]dd\ mmmm\ yyyy"/>
    <numFmt numFmtId="175" formatCode="&quot;£&quot;#,##0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sz val="15.25"/>
      <name val="Arial"/>
      <family val="0"/>
    </font>
    <font>
      <sz val="17.75"/>
      <name val="Arial"/>
      <family val="0"/>
    </font>
    <font>
      <sz val="18.75"/>
      <name val="Arial"/>
      <family val="0"/>
    </font>
    <font>
      <sz val="16.75"/>
      <name val="Arial"/>
      <family val="0"/>
    </font>
    <font>
      <sz val="24.25"/>
      <name val="Arial"/>
      <family val="0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sz val="10"/>
      <color indexed="53"/>
      <name val="Arial"/>
      <family val="2"/>
    </font>
    <font>
      <b/>
      <u val="single"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0"/>
      <color indexed="49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u val="single"/>
      <sz val="10"/>
      <color indexed="62"/>
      <name val="Arial"/>
      <family val="2"/>
    </font>
    <font>
      <u val="single"/>
      <sz val="10"/>
      <color indexed="18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9.75"/>
      <name val="Arial"/>
      <family val="2"/>
    </font>
    <font>
      <sz val="15"/>
      <name val="Arial"/>
      <family val="0"/>
    </font>
    <font>
      <sz val="17.5"/>
      <name val="Arial"/>
      <family val="0"/>
    </font>
    <font>
      <b/>
      <sz val="10.5"/>
      <name val="Arial"/>
      <family val="2"/>
    </font>
    <font>
      <sz val="8.25"/>
      <name val="Arial"/>
      <family val="2"/>
    </font>
    <font>
      <b/>
      <sz val="8.5"/>
      <name val="Arial"/>
      <family val="2"/>
    </font>
    <font>
      <b/>
      <sz val="9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3" fontId="9" fillId="2" borderId="0" xfId="0" applyNumberFormat="1" applyFont="1" applyFill="1" applyAlignment="1">
      <alignment/>
    </xf>
    <xf numFmtId="0" fontId="20" fillId="2" borderId="0" xfId="0" applyNumberFormat="1" applyFont="1" applyFill="1" applyAlignment="1">
      <alignment/>
    </xf>
    <xf numFmtId="3" fontId="20" fillId="2" borderId="0" xfId="0" applyNumberFormat="1" applyFont="1" applyFill="1" applyAlignment="1">
      <alignment/>
    </xf>
    <xf numFmtId="10" fontId="20" fillId="2" borderId="0" xfId="21" applyNumberFormat="1" applyFont="1" applyFill="1" applyAlignment="1">
      <alignment/>
    </xf>
    <xf numFmtId="10" fontId="20" fillId="2" borderId="0" xfId="0" applyNumberFormat="1" applyFont="1" applyFill="1" applyAlignment="1">
      <alignment/>
    </xf>
    <xf numFmtId="10" fontId="20" fillId="2" borderId="0" xfId="0" applyNumberFormat="1" applyFont="1" applyFill="1" applyAlignment="1">
      <alignment/>
    </xf>
    <xf numFmtId="3" fontId="20" fillId="2" borderId="0" xfId="0" applyNumberFormat="1" applyFont="1" applyFill="1" applyAlignment="1">
      <alignment horizontal="right"/>
    </xf>
    <xf numFmtId="9" fontId="20" fillId="2" borderId="0" xfId="0" applyNumberFormat="1" applyFont="1" applyFill="1" applyAlignment="1">
      <alignment/>
    </xf>
    <xf numFmtId="0" fontId="21" fillId="2" borderId="0" xfId="0" applyNumberFormat="1" applyFont="1" applyFill="1" applyAlignment="1">
      <alignment/>
    </xf>
    <xf numFmtId="4" fontId="20" fillId="2" borderId="0" xfId="0" applyNumberFormat="1" applyFont="1" applyFill="1" applyAlignment="1">
      <alignment/>
    </xf>
    <xf numFmtId="2" fontId="20" fillId="2" borderId="0" xfId="0" applyNumberFormat="1" applyFont="1" applyFill="1" applyAlignment="1">
      <alignment/>
    </xf>
    <xf numFmtId="0" fontId="19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2" fillId="2" borderId="0" xfId="0" applyNumberFormat="1" applyFont="1" applyFill="1" applyAlignment="1">
      <alignment/>
    </xf>
    <xf numFmtId="3" fontId="23" fillId="2" borderId="0" xfId="0" applyNumberFormat="1" applyFont="1" applyFill="1" applyAlignment="1">
      <alignment/>
    </xf>
    <xf numFmtId="0" fontId="20" fillId="2" borderId="0" xfId="0" applyFont="1" applyFill="1" applyAlignment="1">
      <alignment/>
    </xf>
    <xf numFmtId="175" fontId="20" fillId="2" borderId="0" xfId="0" applyNumberFormat="1" applyFont="1" applyFill="1" applyAlignment="1">
      <alignment/>
    </xf>
    <xf numFmtId="175" fontId="20" fillId="2" borderId="0" xfId="0" applyNumberFormat="1" applyFont="1" applyFill="1" applyAlignment="1">
      <alignment/>
    </xf>
    <xf numFmtId="17" fontId="18" fillId="2" borderId="0" xfId="0" applyNumberFormat="1" applyFont="1" applyFill="1" applyAlignment="1">
      <alignment/>
    </xf>
    <xf numFmtId="17" fontId="18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&gt;3 Months Arrears (excluding Receiver of Rent and Possession Cases)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6"/>
          <c:w val="0.99875"/>
          <c:h val="0.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Summary!$A$25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Summary!$B$3:$AF$3</c:f>
              <c:strCache/>
            </c:strRef>
          </c:cat>
          <c:val>
            <c:numRef>
              <c:f>Summary!$B$25:$AG$25</c:f>
              <c:numCache/>
            </c:numRef>
          </c:val>
        </c:ser>
        <c:gapWidth val="0"/>
        <c:axId val="62559024"/>
        <c:axId val="26160305"/>
      </c:barChart>
      <c:dateAx>
        <c:axId val="62559024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160305"/>
        <c:crosses val="autoZero"/>
        <c:auto val="0"/>
        <c:majorUnit val="1"/>
        <c:majorTimeUnit val="months"/>
        <c:noMultiLvlLbl val="0"/>
      </c:dateAx>
      <c:valAx>
        <c:axId val="26160305"/>
        <c:scaling>
          <c:orientation val="minMax"/>
          <c:max val="0.01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59024"/>
        <c:crossesAt val="1"/>
        <c:crossBetween val="between"/>
        <c:dispUnits/>
        <c:majorUnit val="0.002"/>
        <c:minorUnit val="0.000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0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055"/>
          <c:w val="0.997"/>
          <c:h val="0.74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Summary!$B$3:$AG$3</c:f>
              <c:strCache>
                <c:ptCount val="31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Summary!$B$6:$AE$6</c:f>
              <c:numCache>
                <c:ptCount val="30"/>
                <c:pt idx="0">
                  <c:v>102999</c:v>
                </c:pt>
                <c:pt idx="1">
                  <c:v>96641</c:v>
                </c:pt>
                <c:pt idx="2">
                  <c:v>90554</c:v>
                </c:pt>
                <c:pt idx="3">
                  <c:v>85442</c:v>
                </c:pt>
                <c:pt idx="4">
                  <c:v>81834</c:v>
                </c:pt>
                <c:pt idx="5">
                  <c:v>77806</c:v>
                </c:pt>
                <c:pt idx="6">
                  <c:v>74708</c:v>
                </c:pt>
                <c:pt idx="7">
                  <c:v>69895</c:v>
                </c:pt>
                <c:pt idx="8">
                  <c:v>67385</c:v>
                </c:pt>
                <c:pt idx="9">
                  <c:v>61874</c:v>
                </c:pt>
                <c:pt idx="10">
                  <c:v>58504</c:v>
                </c:pt>
                <c:pt idx="11">
                  <c:v>54823</c:v>
                </c:pt>
                <c:pt idx="12">
                  <c:v>51645</c:v>
                </c:pt>
                <c:pt idx="13">
                  <c:v>48831</c:v>
                </c:pt>
                <c:pt idx="14">
                  <c:v>44762</c:v>
                </c:pt>
                <c:pt idx="15">
                  <c:v>42314</c:v>
                </c:pt>
                <c:pt idx="16">
                  <c:v>39822</c:v>
                </c:pt>
                <c:pt idx="17">
                  <c:v>38274</c:v>
                </c:pt>
                <c:pt idx="18">
                  <c:v>35497</c:v>
                </c:pt>
                <c:pt idx="19">
                  <c:v>34275</c:v>
                </c:pt>
                <c:pt idx="20">
                  <c:v>31436</c:v>
                </c:pt>
                <c:pt idx="21">
                  <c:v>29504</c:v>
                </c:pt>
                <c:pt idx="22">
                  <c:v>27390</c:v>
                </c:pt>
                <c:pt idx="23">
                  <c:v>25873</c:v>
                </c:pt>
                <c:pt idx="24">
                  <c:v>24351</c:v>
                </c:pt>
              </c:numCache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Summary!$B$3:$AG$3</c:f>
              <c:strCache>
                <c:ptCount val="31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Summary!$B$7:$AF$7</c:f>
              <c:numCache>
                <c:ptCount val="31"/>
                <c:pt idx="0">
                  <c:v>24000</c:v>
                </c:pt>
                <c:pt idx="1">
                  <c:v>24000</c:v>
                </c:pt>
                <c:pt idx="2">
                  <c:v>24000</c:v>
                </c:pt>
                <c:pt idx="3">
                  <c:v>24000</c:v>
                </c:pt>
                <c:pt idx="4">
                  <c:v>24000</c:v>
                </c:pt>
                <c:pt idx="5">
                  <c:v>24000</c:v>
                </c:pt>
                <c:pt idx="6">
                  <c:v>24000</c:v>
                </c:pt>
                <c:pt idx="7">
                  <c:v>24000</c:v>
                </c:pt>
                <c:pt idx="8">
                  <c:v>24000</c:v>
                </c:pt>
                <c:pt idx="9">
                  <c:v>24000</c:v>
                </c:pt>
                <c:pt idx="10">
                  <c:v>24000</c:v>
                </c:pt>
                <c:pt idx="11">
                  <c:v>24000</c:v>
                </c:pt>
                <c:pt idx="12">
                  <c:v>24000</c:v>
                </c:pt>
                <c:pt idx="13">
                  <c:v>24000</c:v>
                </c:pt>
                <c:pt idx="14">
                  <c:v>24000</c:v>
                </c:pt>
                <c:pt idx="15">
                  <c:v>24000</c:v>
                </c:pt>
                <c:pt idx="16">
                  <c:v>24000</c:v>
                </c:pt>
                <c:pt idx="17">
                  <c:v>24000</c:v>
                </c:pt>
                <c:pt idx="18">
                  <c:v>24000</c:v>
                </c:pt>
                <c:pt idx="19">
                  <c:v>24000</c:v>
                </c:pt>
                <c:pt idx="20">
                  <c:v>24000</c:v>
                </c:pt>
                <c:pt idx="21">
                  <c:v>24000</c:v>
                </c:pt>
                <c:pt idx="22">
                  <c:v>24000</c:v>
                </c:pt>
                <c:pt idx="23">
                  <c:v>24000</c:v>
                </c:pt>
                <c:pt idx="24">
                  <c:v>24000</c:v>
                </c:pt>
              </c:numCache>
            </c:numRef>
          </c:val>
        </c:ser>
        <c:overlap val="100"/>
        <c:gapWidth val="0"/>
        <c:axId val="13337354"/>
        <c:axId val="52927323"/>
      </c:barChart>
      <c:dateAx>
        <c:axId val="13337354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927323"/>
        <c:crosses val="autoZero"/>
        <c:auto val="0"/>
        <c:majorUnit val="1"/>
        <c:majorTimeUnit val="months"/>
        <c:noMultiLvlLbl val="0"/>
      </c:dateAx>
      <c:valAx>
        <c:axId val="5292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3735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937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65"/>
          <c:w val="0.996"/>
          <c:h val="0.692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Summary!$B$3:$AE$3</c:f>
              <c:strCache>
                <c:ptCount val="30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Summary!$B$29:$AF$29</c:f>
              <c:numCache>
                <c:ptCount val="31"/>
                <c:pt idx="0">
                  <c:v>0.5811</c:v>
                </c:pt>
                <c:pt idx="1">
                  <c:v>0.5871</c:v>
                </c:pt>
                <c:pt idx="2">
                  <c:v>0.5715</c:v>
                </c:pt>
                <c:pt idx="3">
                  <c:v>0.5616</c:v>
                </c:pt>
                <c:pt idx="4">
                  <c:v>0.5586</c:v>
                </c:pt>
                <c:pt idx="5">
                  <c:v>0.5563</c:v>
                </c:pt>
                <c:pt idx="6">
                  <c:v>0.5536</c:v>
                </c:pt>
                <c:pt idx="7">
                  <c:v>0.5473</c:v>
                </c:pt>
                <c:pt idx="8">
                  <c:v>0.5477</c:v>
                </c:pt>
                <c:pt idx="9">
                  <c:v>0.5446</c:v>
                </c:pt>
                <c:pt idx="10">
                  <c:v>0.5428</c:v>
                </c:pt>
                <c:pt idx="11">
                  <c:v>0.5368</c:v>
                </c:pt>
                <c:pt idx="12">
                  <c:v>0.5333</c:v>
                </c:pt>
                <c:pt idx="13">
                  <c:v>0.5307</c:v>
                </c:pt>
                <c:pt idx="14">
                  <c:v>0.5279</c:v>
                </c:pt>
                <c:pt idx="15">
                  <c:v>0.5224</c:v>
                </c:pt>
                <c:pt idx="16">
                  <c:v>0.5243</c:v>
                </c:pt>
                <c:pt idx="17">
                  <c:v>0.5239</c:v>
                </c:pt>
                <c:pt idx="18">
                  <c:v>0.5222</c:v>
                </c:pt>
                <c:pt idx="19">
                  <c:v>0.5211</c:v>
                </c:pt>
                <c:pt idx="20">
                  <c:v>0.5172</c:v>
                </c:pt>
                <c:pt idx="21">
                  <c:v>0.5211</c:v>
                </c:pt>
                <c:pt idx="22">
                  <c:v>0.5175</c:v>
                </c:pt>
                <c:pt idx="23">
                  <c:v>0.5192</c:v>
                </c:pt>
                <c:pt idx="24">
                  <c:v>0.5199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Summary!$A$31</c:f>
              <c:strCache>
                <c:ptCount val="1"/>
                <c:pt idx="0">
                  <c:v>Weighted Avearage Halifax Indexed LTV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Summary!$B$3:$AE$3</c:f>
              <c:strCache>
                <c:ptCount val="30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Summary!$B$31:$AE$31</c:f>
              <c:numCache>
                <c:ptCount val="30"/>
                <c:pt idx="0">
                  <c:v>0.3367</c:v>
                </c:pt>
                <c:pt idx="1">
                  <c:v>0.3323</c:v>
                </c:pt>
                <c:pt idx="2">
                  <c:v>0.3226</c:v>
                </c:pt>
                <c:pt idx="3">
                  <c:v>0.3141</c:v>
                </c:pt>
                <c:pt idx="4">
                  <c:v>0.3125</c:v>
                </c:pt>
                <c:pt idx="5">
                  <c:v>0.3077</c:v>
                </c:pt>
                <c:pt idx="6">
                  <c:v>0.3048</c:v>
                </c:pt>
                <c:pt idx="7">
                  <c:v>0.2969</c:v>
                </c:pt>
                <c:pt idx="8">
                  <c:v>0.2978</c:v>
                </c:pt>
                <c:pt idx="9">
                  <c:v>0.2955</c:v>
                </c:pt>
                <c:pt idx="10">
                  <c:v>0.2931</c:v>
                </c:pt>
                <c:pt idx="11">
                  <c:v>0.2897</c:v>
                </c:pt>
                <c:pt idx="12">
                  <c:v>0.2873</c:v>
                </c:pt>
                <c:pt idx="13">
                  <c:v>0.2836</c:v>
                </c:pt>
                <c:pt idx="14">
                  <c:v>0.2808</c:v>
                </c:pt>
                <c:pt idx="15">
                  <c:v>0.2772</c:v>
                </c:pt>
                <c:pt idx="16">
                  <c:v>0.2729</c:v>
                </c:pt>
                <c:pt idx="17">
                  <c:v>0.2729</c:v>
                </c:pt>
                <c:pt idx="18">
                  <c:v>0.2715</c:v>
                </c:pt>
                <c:pt idx="19">
                  <c:v>0.266</c:v>
                </c:pt>
                <c:pt idx="20">
                  <c:v>0.2635</c:v>
                </c:pt>
                <c:pt idx="21">
                  <c:v>0.2671</c:v>
                </c:pt>
                <c:pt idx="22">
                  <c:v>0.2663</c:v>
                </c:pt>
                <c:pt idx="23">
                  <c:v>0.2854</c:v>
                </c:pt>
                <c:pt idx="24">
                  <c:v>0.2861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Summary!$A$30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Summary!$B$3:$AE$3</c:f>
              <c:strCache>
                <c:ptCount val="30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Summary!$B$30:$AF$30</c:f>
              <c:numCache>
                <c:ptCount val="31"/>
                <c:pt idx="0">
                  <c:v>0.3275</c:v>
                </c:pt>
                <c:pt idx="1">
                  <c:v>0.3187</c:v>
                </c:pt>
                <c:pt idx="2">
                  <c:v>0.3094</c:v>
                </c:pt>
                <c:pt idx="3">
                  <c:v>0.3012</c:v>
                </c:pt>
                <c:pt idx="4">
                  <c:v>0.3</c:v>
                </c:pt>
                <c:pt idx="5">
                  <c:v>0.2952</c:v>
                </c:pt>
                <c:pt idx="6">
                  <c:v>0.2923</c:v>
                </c:pt>
                <c:pt idx="7">
                  <c:v>0.2878</c:v>
                </c:pt>
                <c:pt idx="8">
                  <c:v>0.2886</c:v>
                </c:pt>
                <c:pt idx="9">
                  <c:v>0.2863</c:v>
                </c:pt>
                <c:pt idx="10">
                  <c:v>0.2777</c:v>
                </c:pt>
                <c:pt idx="11">
                  <c:v>0.2741</c:v>
                </c:pt>
                <c:pt idx="12">
                  <c:v>0.2717</c:v>
                </c:pt>
                <c:pt idx="13">
                  <c:v>0.2698</c:v>
                </c:pt>
                <c:pt idx="14">
                  <c:v>0.2674</c:v>
                </c:pt>
                <c:pt idx="15">
                  <c:v>0.2637</c:v>
                </c:pt>
                <c:pt idx="16">
                  <c:v>0.2658</c:v>
                </c:pt>
                <c:pt idx="17">
                  <c:v>0.2657</c:v>
                </c:pt>
                <c:pt idx="18">
                  <c:v>0.2641</c:v>
                </c:pt>
                <c:pt idx="19">
                  <c:v>0.2587</c:v>
                </c:pt>
                <c:pt idx="20">
                  <c:v>0.2559</c:v>
                </c:pt>
                <c:pt idx="21">
                  <c:v>0.2618</c:v>
                </c:pt>
                <c:pt idx="22">
                  <c:v>0.2619</c:v>
                </c:pt>
                <c:pt idx="23">
                  <c:v>0.2805</c:v>
                </c:pt>
                <c:pt idx="24">
                  <c:v>0.2811</c:v>
                </c:pt>
              </c:numCache>
            </c:numRef>
          </c:val>
          <c:smooth val="0"/>
        </c:ser>
        <c:axId val="6583860"/>
        <c:axId val="59254741"/>
      </c:lineChart>
      <c:dateAx>
        <c:axId val="6583860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254741"/>
        <c:crosses val="autoZero"/>
        <c:auto val="0"/>
        <c:majorUnit val="1"/>
        <c:majorTimeUnit val="months"/>
        <c:noMultiLvlLbl val="0"/>
      </c:dateAx>
      <c:valAx>
        <c:axId val="59254741"/>
        <c:scaling>
          <c:orientation val="minMax"/>
          <c:max val="0.85"/>
          <c:min val="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3860"/>
        <c:crossesAt val="1"/>
        <c:crossBetween val="between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725"/>
          <c:y val="0.86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Performing Loans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65"/>
          <c:w val="0.99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Summary!$B$3:$AE$3</c:f>
              <c:strCache>
                <c:ptCount val="30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Summary!$B$22:$AE$22</c:f>
              <c:numCache>
                <c:ptCount val="30"/>
                <c:pt idx="0">
                  <c:v>0.9786</c:v>
                </c:pt>
                <c:pt idx="1">
                  <c:v>0.9806</c:v>
                </c:pt>
                <c:pt idx="2">
                  <c:v>0.976</c:v>
                </c:pt>
                <c:pt idx="3">
                  <c:v>0.9801</c:v>
                </c:pt>
                <c:pt idx="4">
                  <c:v>0.9751</c:v>
                </c:pt>
                <c:pt idx="5">
                  <c:v>0.9717</c:v>
                </c:pt>
                <c:pt idx="6">
                  <c:v>0.969</c:v>
                </c:pt>
                <c:pt idx="7">
                  <c:v>0.9665</c:v>
                </c:pt>
                <c:pt idx="8">
                  <c:v>0.9627</c:v>
                </c:pt>
                <c:pt idx="9">
                  <c:v>0.9692</c:v>
                </c:pt>
                <c:pt idx="10">
                  <c:v>0.9652</c:v>
                </c:pt>
                <c:pt idx="11">
                  <c:v>0.9668</c:v>
                </c:pt>
                <c:pt idx="12">
                  <c:v>0.9705</c:v>
                </c:pt>
                <c:pt idx="13">
                  <c:v>0.9637</c:v>
                </c:pt>
                <c:pt idx="14">
                  <c:v>0.9674</c:v>
                </c:pt>
                <c:pt idx="15">
                  <c:v>0.9687</c:v>
                </c:pt>
                <c:pt idx="16">
                  <c:v>0.9586</c:v>
                </c:pt>
                <c:pt idx="17">
                  <c:v>0.9634</c:v>
                </c:pt>
                <c:pt idx="18">
                  <c:v>0.9668</c:v>
                </c:pt>
                <c:pt idx="19">
                  <c:v>0.9646</c:v>
                </c:pt>
                <c:pt idx="20">
                  <c:v>0.978</c:v>
                </c:pt>
                <c:pt idx="21">
                  <c:v>0.9695</c:v>
                </c:pt>
                <c:pt idx="22">
                  <c:v>0.9633</c:v>
                </c:pt>
                <c:pt idx="23">
                  <c:v>0.9639</c:v>
                </c:pt>
                <c:pt idx="24">
                  <c:v>0.9644</c:v>
                </c:pt>
              </c:numCache>
            </c:numRef>
          </c:val>
        </c:ser>
        <c:gapWidth val="0"/>
        <c:axId val="63530622"/>
        <c:axId val="34904687"/>
      </c:barChart>
      <c:dateAx>
        <c:axId val="63530622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904687"/>
        <c:crosses val="autoZero"/>
        <c:auto val="0"/>
        <c:majorUnit val="1"/>
        <c:majorTimeUnit val="months"/>
        <c:noMultiLvlLbl val="0"/>
      </c:dateAx>
      <c:valAx>
        <c:axId val="34904687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30622"/>
        <c:crossesAt val="1"/>
        <c:crossBetween val="between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Monthly Losses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3"/>
          <c:w val="0.968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Summary!$A$14</c:f>
              <c:strCache>
                <c:ptCount val="1"/>
                <c:pt idx="0">
                  <c:v>Monthly Losses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Summary!$B$3:$AG$3</c:f>
              <c:strCache/>
            </c:strRef>
          </c:cat>
          <c:val>
            <c:numRef>
              <c:f>Summary!$B$14:$AF$14</c:f>
              <c:numCache/>
            </c:numRef>
          </c:val>
        </c:ser>
        <c:gapWidth val="0"/>
        <c:axId val="34116154"/>
        <c:axId val="38609931"/>
      </c:barChart>
      <c:dateAx>
        <c:axId val="34116154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8609931"/>
        <c:crosses val="autoZero"/>
        <c:auto val="0"/>
        <c:majorUnit val="1"/>
        <c:majorTimeUnit val="months"/>
        <c:noMultiLvlLbl val="0"/>
      </c:dateAx>
      <c:valAx>
        <c:axId val="3860993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16154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4"/>
          <c:w val="0.99"/>
          <c:h val="0.759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Monthly Redemption Rate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Summary!$B$3:$AF$3</c:f>
              <c:strCache/>
            </c:strRef>
          </c:cat>
          <c:val>
            <c:numRef>
              <c:f>Summary!$B$9:$AF$9</c:f>
              <c:numCache/>
            </c:numRef>
          </c:val>
          <c:smooth val="1"/>
        </c:ser>
        <c:axId val="11945060"/>
        <c:axId val="40396677"/>
      </c:lineChart>
      <c:dateAx>
        <c:axId val="11945060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0396677"/>
        <c:crosses val="autoZero"/>
        <c:auto val="0"/>
        <c:majorUnit val="1"/>
        <c:majorTimeUnit val="months"/>
        <c:noMultiLvlLbl val="0"/>
      </c:dateAx>
      <c:valAx>
        <c:axId val="40396677"/>
        <c:scaling>
          <c:orientation val="minMax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4506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6"/>
          <c:y val="0.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0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0575"/>
          <c:w val="0.997"/>
          <c:h val="0.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Summary!$B$3:$AG$3</c:f>
              <c:strCache/>
            </c:strRef>
          </c:cat>
          <c:val>
            <c:numRef>
              <c:f>Summary!$B$6:$AE$6</c:f>
              <c:numCache/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Summary!$B$3:$AG$3</c:f>
              <c:strCache/>
            </c:strRef>
          </c:cat>
          <c:val>
            <c:numRef>
              <c:f>Summary!$B$7:$AF$7</c:f>
              <c:numCache/>
            </c:numRef>
          </c:val>
        </c:ser>
        <c:overlap val="100"/>
        <c:gapWidth val="0"/>
        <c:axId val="28025774"/>
        <c:axId val="50905375"/>
      </c:barChart>
      <c:dateAx>
        <c:axId val="28025774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0905375"/>
        <c:crosses val="autoZero"/>
        <c:auto val="0"/>
        <c:majorUnit val="1"/>
        <c:majorTimeUnit val="months"/>
        <c:noMultiLvlLbl val="0"/>
      </c:dateAx>
      <c:valAx>
        <c:axId val="50905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2577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25"/>
          <c:y val="0.93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155"/>
          <c:w val="0.996"/>
          <c:h val="0.65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Summary!$B$3:$AE$3</c:f>
              <c:strCache/>
            </c:strRef>
          </c:cat>
          <c:val>
            <c:numRef>
              <c:f>Summary!$B$29:$AF$29</c:f>
              <c:numCache/>
            </c:numRef>
          </c:val>
          <c:smooth val="1"/>
        </c:ser>
        <c:ser>
          <c:idx val="2"/>
          <c:order val="1"/>
          <c:tx>
            <c:strRef>
              <c:f>Summary!$A$31</c:f>
              <c:strCache>
                <c:ptCount val="1"/>
                <c:pt idx="0">
                  <c:v>Weighted Avearage Halifax Indexed LTV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Summary!$B$3:$AE$3</c:f>
              <c:strCache/>
            </c:strRef>
          </c:cat>
          <c:val>
            <c:numRef>
              <c:f>Summary!$B$31:$AE$31</c:f>
              <c:numCache/>
            </c:numRef>
          </c:val>
          <c:smooth val="1"/>
        </c:ser>
        <c:ser>
          <c:idx val="1"/>
          <c:order val="2"/>
          <c:tx>
            <c:strRef>
              <c:f>Summary!$A$30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Summary!$B$3:$AE$3</c:f>
              <c:strCache/>
            </c:strRef>
          </c:cat>
          <c:val>
            <c:numRef>
              <c:f>Summary!$B$30:$AF$30</c:f>
              <c:numCache/>
            </c:numRef>
          </c:val>
          <c:smooth val="0"/>
        </c:ser>
        <c:axId val="55495192"/>
        <c:axId val="29694681"/>
      </c:lineChart>
      <c:dateAx>
        <c:axId val="55495192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9694681"/>
        <c:crosses val="autoZero"/>
        <c:auto val="0"/>
        <c:majorUnit val="1"/>
        <c:majorTimeUnit val="months"/>
        <c:noMultiLvlLbl val="0"/>
      </c:dateAx>
      <c:valAx>
        <c:axId val="29694681"/>
        <c:scaling>
          <c:orientation val="minMax"/>
          <c:max val="0.85"/>
          <c:min val="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495192"/>
        <c:crossesAt val="1"/>
        <c:crossBetween val="between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8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Performing Loans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4825"/>
          <c:w val="0.9902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Summary!$B$3:$AE$3</c:f>
              <c:strCache/>
            </c:strRef>
          </c:cat>
          <c:val>
            <c:numRef>
              <c:f>Summary!$B$22:$AE$22</c:f>
              <c:numCache/>
            </c:numRef>
          </c:val>
        </c:ser>
        <c:gapWidth val="0"/>
        <c:axId val="65925538"/>
        <c:axId val="56458931"/>
      </c:barChart>
      <c:dateAx>
        <c:axId val="65925538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6458931"/>
        <c:crosses val="autoZero"/>
        <c:auto val="0"/>
        <c:majorUnit val="1"/>
        <c:majorTimeUnit val="months"/>
        <c:noMultiLvlLbl val="0"/>
      </c:dateAx>
      <c:valAx>
        <c:axId val="56458931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25538"/>
        <c:crossesAt val="1"/>
        <c:crossBetween val="between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&gt;3 Months Arrears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85"/>
          <c:w val="0.99875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Summary!$A$25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Summary!$B$3:$AF$3</c:f>
              <c:strCache>
                <c:ptCount val="31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Summary!$B$25:$AG$25</c:f>
              <c:numCache>
                <c:ptCount val="32"/>
                <c:pt idx="0">
                  <c:v>0.0061</c:v>
                </c:pt>
                <c:pt idx="1">
                  <c:v>0.0107</c:v>
                </c:pt>
                <c:pt idx="2">
                  <c:v>0.0061</c:v>
                </c:pt>
                <c:pt idx="3">
                  <c:v>0.004</c:v>
                </c:pt>
                <c:pt idx="4">
                  <c:v>0.0039</c:v>
                </c:pt>
                <c:pt idx="5">
                  <c:v>0.0064</c:v>
                </c:pt>
                <c:pt idx="6">
                  <c:v>0.0076</c:v>
                </c:pt>
                <c:pt idx="7">
                  <c:v>0.0133</c:v>
                </c:pt>
                <c:pt idx="8">
                  <c:v>0.0099</c:v>
                </c:pt>
                <c:pt idx="9">
                  <c:v>0.011</c:v>
                </c:pt>
                <c:pt idx="10">
                  <c:v>0.0143</c:v>
                </c:pt>
                <c:pt idx="11">
                  <c:v>0.0101</c:v>
                </c:pt>
                <c:pt idx="12">
                  <c:v>0.0102</c:v>
                </c:pt>
                <c:pt idx="13">
                  <c:v>0.0143</c:v>
                </c:pt>
                <c:pt idx="14">
                  <c:v>0.0171</c:v>
                </c:pt>
                <c:pt idx="15">
                  <c:v>0.0095</c:v>
                </c:pt>
                <c:pt idx="16">
                  <c:v>0.0125</c:v>
                </c:pt>
                <c:pt idx="17">
                  <c:v>0.0105</c:v>
                </c:pt>
                <c:pt idx="18">
                  <c:v>0.0061</c:v>
                </c:pt>
                <c:pt idx="19">
                  <c:v>0.0084</c:v>
                </c:pt>
                <c:pt idx="20">
                  <c:v>0.0049</c:v>
                </c:pt>
                <c:pt idx="21">
                  <c:v>0.005</c:v>
                </c:pt>
                <c:pt idx="22">
                  <c:v>0.0106</c:v>
                </c:pt>
                <c:pt idx="23">
                  <c:v>0.011</c:v>
                </c:pt>
                <c:pt idx="24">
                  <c:v>0.0098</c:v>
                </c:pt>
              </c:numCache>
            </c:numRef>
          </c:val>
        </c:ser>
        <c:gapWidth val="0"/>
        <c:axId val="38368332"/>
        <c:axId val="9770669"/>
      </c:barChart>
      <c:dateAx>
        <c:axId val="38368332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770669"/>
        <c:crosses val="autoZero"/>
        <c:auto val="0"/>
        <c:majorUnit val="1"/>
        <c:majorTimeUnit val="months"/>
        <c:noMultiLvlLbl val="0"/>
      </c:dateAx>
      <c:valAx>
        <c:axId val="9770669"/>
        <c:scaling>
          <c:orientation val="minMax"/>
          <c:max val="0.01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68332"/>
        <c:crossesAt val="1"/>
        <c:crossBetween val="between"/>
        <c:dispUnits/>
        <c:majorUnit val="0.002"/>
        <c:minorUnit val="0.000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Monthly Losses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5"/>
          <c:w val="0.968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Summary!$A$14</c:f>
              <c:strCache>
                <c:ptCount val="1"/>
                <c:pt idx="0">
                  <c:v>Monthly Losses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Summary!$B$3:$AG$3</c:f>
              <c:strCache>
                <c:ptCount val="31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Summary!$B$14:$AF$14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gapWidth val="0"/>
        <c:axId val="20827158"/>
        <c:axId val="53226695"/>
      </c:barChart>
      <c:dateAx>
        <c:axId val="20827158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3226695"/>
        <c:crosses val="autoZero"/>
        <c:auto val="0"/>
        <c:majorUnit val="1"/>
        <c:majorTimeUnit val="months"/>
        <c:noMultiLvlLbl val="0"/>
      </c:dateAx>
      <c:valAx>
        <c:axId val="5322669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27158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475"/>
          <c:w val="0.99"/>
          <c:h val="0.756"/>
        </c:manualLayout>
      </c:layout>
      <c:lineChart>
        <c:grouping val="standar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Monthly Redemption Rate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Summary!$B$3:$AF$3</c:f>
              <c:strCache>
                <c:ptCount val="31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Summary!$B$9:$AF$9</c:f>
              <c:numCache>
                <c:ptCount val="31"/>
                <c:pt idx="0">
                  <c:v>0.0267</c:v>
                </c:pt>
                <c:pt idx="1">
                  <c:v>0.0418</c:v>
                </c:pt>
                <c:pt idx="2">
                  <c:v>0.04265</c:v>
                </c:pt>
                <c:pt idx="3">
                  <c:v>0.04064</c:v>
                </c:pt>
                <c:pt idx="4">
                  <c:v>0.02878</c:v>
                </c:pt>
                <c:pt idx="5">
                  <c:v>0.04671</c:v>
                </c:pt>
                <c:pt idx="6">
                  <c:v>0.02866</c:v>
                </c:pt>
                <c:pt idx="7">
                  <c:v>0.0444</c:v>
                </c:pt>
                <c:pt idx="8">
                  <c:v>0.02525</c:v>
                </c:pt>
                <c:pt idx="9">
                  <c:v>0.04851</c:v>
                </c:pt>
                <c:pt idx="10">
                  <c:v>0.0378</c:v>
                </c:pt>
                <c:pt idx="11">
                  <c:v>0.0463</c:v>
                </c:pt>
                <c:pt idx="12">
                  <c:v>0.03522</c:v>
                </c:pt>
                <c:pt idx="13">
                  <c:v>0.03098</c:v>
                </c:pt>
                <c:pt idx="14">
                  <c:v>0.0493</c:v>
                </c:pt>
                <c:pt idx="15">
                  <c:v>0.03301</c:v>
                </c:pt>
                <c:pt idx="16">
                  <c:v>0.03519</c:v>
                </c:pt>
                <c:pt idx="17">
                  <c:v>0.02815</c:v>
                </c:pt>
                <c:pt idx="18">
                  <c:v>0.03289</c:v>
                </c:pt>
                <c:pt idx="19">
                  <c:v>0.01143</c:v>
                </c:pt>
                <c:pt idx="20">
                  <c:v>0.0526</c:v>
                </c:pt>
                <c:pt idx="21">
                  <c:v>0.02675</c:v>
                </c:pt>
                <c:pt idx="22">
                  <c:v>0.02964</c:v>
                </c:pt>
                <c:pt idx="23">
                  <c:v>0.02618</c:v>
                </c:pt>
                <c:pt idx="24">
                  <c:v>0.02785</c:v>
                </c:pt>
              </c:numCache>
            </c:numRef>
          </c:val>
          <c:smooth val="1"/>
        </c:ser>
        <c:axId val="9278208"/>
        <c:axId val="16395009"/>
      </c:lineChart>
      <c:dateAx>
        <c:axId val="9278208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6395009"/>
        <c:crosses val="autoZero"/>
        <c:auto val="0"/>
        <c:majorUnit val="1"/>
        <c:majorTimeUnit val="months"/>
        <c:noMultiLvlLbl val="0"/>
      </c:dateAx>
      <c:valAx>
        <c:axId val="16395009"/>
        <c:scaling>
          <c:orientation val="minMax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7820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4"/>
          <c:y val="0.92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</cdr:y>
    </cdr:from>
    <cdr:to>
      <cdr:x>0.06</cdr:x>
      <cdr:y>0.07075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" y="0"/>
          <a:ext cx="514350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</cdr:y>
    </cdr:from>
    <cdr:to>
      <cdr:x>0.0565</cdr:x>
      <cdr:y>0.0645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</cdr:y>
    </cdr:from>
    <cdr:to>
      <cdr:x>0.0595</cdr:x>
      <cdr:y>0.064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0.003</cdr:y>
    </cdr:from>
    <cdr:to>
      <cdr:x>0.05475</cdr:x>
      <cdr:y>0.073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0.00575</cdr:y>
    </cdr:from>
    <cdr:to>
      <cdr:x>0.05475</cdr:x>
      <cdr:y>0.08075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19050</xdr:rowOff>
    </xdr:from>
    <xdr:to>
      <xdr:col>15</xdr:col>
      <xdr:colOff>438150</xdr:colOff>
      <xdr:row>22</xdr:row>
      <xdr:rowOff>47625</xdr:rowOff>
    </xdr:to>
    <xdr:graphicFrame>
      <xdr:nvGraphicFramePr>
        <xdr:cNvPr id="1" name="Chart 35"/>
        <xdr:cNvGraphicFramePr/>
      </xdr:nvGraphicFramePr>
      <xdr:xfrm>
        <a:off x="247650" y="552450"/>
        <a:ext cx="96964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23</xdr:row>
      <xdr:rowOff>0</xdr:rowOff>
    </xdr:from>
    <xdr:to>
      <xdr:col>15</xdr:col>
      <xdr:colOff>438150</xdr:colOff>
      <xdr:row>41</xdr:row>
      <xdr:rowOff>9525</xdr:rowOff>
    </xdr:to>
    <xdr:graphicFrame>
      <xdr:nvGraphicFramePr>
        <xdr:cNvPr id="2" name="Chart 36"/>
        <xdr:cNvGraphicFramePr/>
      </xdr:nvGraphicFramePr>
      <xdr:xfrm>
        <a:off x="257175" y="3771900"/>
        <a:ext cx="96869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42</xdr:row>
      <xdr:rowOff>9525</xdr:rowOff>
    </xdr:from>
    <xdr:to>
      <xdr:col>15</xdr:col>
      <xdr:colOff>447675</xdr:colOff>
      <xdr:row>63</xdr:row>
      <xdr:rowOff>9525</xdr:rowOff>
    </xdr:to>
    <xdr:graphicFrame>
      <xdr:nvGraphicFramePr>
        <xdr:cNvPr id="3" name="Chart 37"/>
        <xdr:cNvGraphicFramePr/>
      </xdr:nvGraphicFramePr>
      <xdr:xfrm>
        <a:off x="266700" y="6858000"/>
        <a:ext cx="96869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42</xdr:row>
      <xdr:rowOff>0</xdr:rowOff>
    </xdr:from>
    <xdr:to>
      <xdr:col>31</xdr:col>
      <xdr:colOff>361950</xdr:colOff>
      <xdr:row>63</xdr:row>
      <xdr:rowOff>19050</xdr:rowOff>
    </xdr:to>
    <xdr:graphicFrame>
      <xdr:nvGraphicFramePr>
        <xdr:cNvPr id="4" name="Chart 38"/>
        <xdr:cNvGraphicFramePr/>
      </xdr:nvGraphicFramePr>
      <xdr:xfrm>
        <a:off x="10115550" y="6848475"/>
        <a:ext cx="9620250" cy="3419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3</xdr:row>
      <xdr:rowOff>19050</xdr:rowOff>
    </xdr:from>
    <xdr:to>
      <xdr:col>31</xdr:col>
      <xdr:colOff>323850</xdr:colOff>
      <xdr:row>22</xdr:row>
      <xdr:rowOff>66675</xdr:rowOff>
    </xdr:to>
    <xdr:graphicFrame>
      <xdr:nvGraphicFramePr>
        <xdr:cNvPr id="5" name="Chart 39"/>
        <xdr:cNvGraphicFramePr/>
      </xdr:nvGraphicFramePr>
      <xdr:xfrm>
        <a:off x="10115550" y="552450"/>
        <a:ext cx="958215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23</xdr:row>
      <xdr:rowOff>9525</xdr:rowOff>
    </xdr:from>
    <xdr:to>
      <xdr:col>31</xdr:col>
      <xdr:colOff>342900</xdr:colOff>
      <xdr:row>41</xdr:row>
      <xdr:rowOff>19050</xdr:rowOff>
    </xdr:to>
    <xdr:graphicFrame>
      <xdr:nvGraphicFramePr>
        <xdr:cNvPr id="6" name="Chart 40"/>
        <xdr:cNvGraphicFramePr/>
      </xdr:nvGraphicFramePr>
      <xdr:xfrm>
        <a:off x="10115550" y="3781425"/>
        <a:ext cx="960120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</cdr:y>
    </cdr:from>
    <cdr:to>
      <cdr:x>0.05575</cdr:x>
      <cdr:y>0.07525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514350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</cdr:y>
    </cdr:from>
    <cdr:to>
      <cdr:x>0.05575</cdr:x>
      <cdr:y>0.0645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514350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</cdr:y>
    </cdr:from>
    <cdr:to>
      <cdr:x>0.05975</cdr:x>
      <cdr:y>0.06775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0.00275</cdr:y>
    </cdr:from>
    <cdr:to>
      <cdr:x>0.05275</cdr:x>
      <cdr:y>0.064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514350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0.00625</cdr:y>
    </cdr:from>
    <cdr:to>
      <cdr:x>0.05425</cdr:x>
      <cdr:y>0.07775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1905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48</xdr:row>
      <xdr:rowOff>0</xdr:rowOff>
    </xdr:from>
    <xdr:to>
      <xdr:col>8</xdr:col>
      <xdr:colOff>0</xdr:colOff>
      <xdr:row>67</xdr:row>
      <xdr:rowOff>19050</xdr:rowOff>
    </xdr:to>
    <xdr:graphicFrame>
      <xdr:nvGraphicFramePr>
        <xdr:cNvPr id="1" name="Chart 1"/>
        <xdr:cNvGraphicFramePr/>
      </xdr:nvGraphicFramePr>
      <xdr:xfrm>
        <a:off x="66675" y="7772400"/>
        <a:ext cx="96869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69</xdr:row>
      <xdr:rowOff>9525</xdr:rowOff>
    </xdr:from>
    <xdr:to>
      <xdr:col>8</xdr:col>
      <xdr:colOff>19050</xdr:colOff>
      <xdr:row>87</xdr:row>
      <xdr:rowOff>9525</xdr:rowOff>
    </xdr:to>
    <xdr:graphicFrame>
      <xdr:nvGraphicFramePr>
        <xdr:cNvPr id="2" name="Chart 2"/>
        <xdr:cNvGraphicFramePr/>
      </xdr:nvGraphicFramePr>
      <xdr:xfrm>
        <a:off x="95250" y="11182350"/>
        <a:ext cx="96774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88</xdr:row>
      <xdr:rowOff>152400</xdr:rowOff>
    </xdr:from>
    <xdr:to>
      <xdr:col>8</xdr:col>
      <xdr:colOff>19050</xdr:colOff>
      <xdr:row>109</xdr:row>
      <xdr:rowOff>142875</xdr:rowOff>
    </xdr:to>
    <xdr:graphicFrame>
      <xdr:nvGraphicFramePr>
        <xdr:cNvPr id="3" name="Chart 3"/>
        <xdr:cNvGraphicFramePr/>
      </xdr:nvGraphicFramePr>
      <xdr:xfrm>
        <a:off x="95250" y="14401800"/>
        <a:ext cx="967740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112</xdr:row>
      <xdr:rowOff>0</xdr:rowOff>
    </xdr:from>
    <xdr:to>
      <xdr:col>8</xdr:col>
      <xdr:colOff>38100</xdr:colOff>
      <xdr:row>131</xdr:row>
      <xdr:rowOff>152400</xdr:rowOff>
    </xdr:to>
    <xdr:graphicFrame>
      <xdr:nvGraphicFramePr>
        <xdr:cNvPr id="4" name="Chart 4"/>
        <xdr:cNvGraphicFramePr/>
      </xdr:nvGraphicFramePr>
      <xdr:xfrm>
        <a:off x="76200" y="18135600"/>
        <a:ext cx="97155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133</xdr:row>
      <xdr:rowOff>152400</xdr:rowOff>
    </xdr:from>
    <xdr:to>
      <xdr:col>8</xdr:col>
      <xdr:colOff>66675</xdr:colOff>
      <xdr:row>156</xdr:row>
      <xdr:rowOff>0</xdr:rowOff>
    </xdr:to>
    <xdr:graphicFrame>
      <xdr:nvGraphicFramePr>
        <xdr:cNvPr id="5" name="Chart 5"/>
        <xdr:cNvGraphicFramePr/>
      </xdr:nvGraphicFramePr>
      <xdr:xfrm>
        <a:off x="76200" y="21688425"/>
        <a:ext cx="9744075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158</xdr:row>
      <xdr:rowOff>9525</xdr:rowOff>
    </xdr:from>
    <xdr:to>
      <xdr:col>8</xdr:col>
      <xdr:colOff>85725</xdr:colOff>
      <xdr:row>177</xdr:row>
      <xdr:rowOff>0</xdr:rowOff>
    </xdr:to>
    <xdr:graphicFrame>
      <xdr:nvGraphicFramePr>
        <xdr:cNvPr id="6" name="Chart 6"/>
        <xdr:cNvGraphicFramePr/>
      </xdr:nvGraphicFramePr>
      <xdr:xfrm>
        <a:off x="85725" y="25593675"/>
        <a:ext cx="9753600" cy="3067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257175</xdr:colOff>
      <xdr:row>0</xdr:row>
      <xdr:rowOff>85725</xdr:rowOff>
    </xdr:from>
    <xdr:to>
      <xdr:col>0</xdr:col>
      <xdr:colOff>771525</xdr:colOff>
      <xdr:row>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" y="85725"/>
          <a:ext cx="514350" cy="2095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</cdr:y>
    </cdr:from>
    <cdr:to>
      <cdr:x>0.06025</cdr:x>
      <cdr:y>0.0705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</cdr:y>
    </cdr:from>
    <cdr:to>
      <cdr:x>0.0565</cdr:x>
      <cdr:y>0.075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Z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63.421875" style="1" customWidth="1"/>
    <col min="2" max="3" width="11.8515625" style="1" customWidth="1"/>
    <col min="4" max="4" width="11.7109375" style="1" customWidth="1"/>
    <col min="5" max="10" width="11.8515625" style="1" customWidth="1"/>
    <col min="11" max="11" width="11.7109375" style="1" customWidth="1"/>
    <col min="12" max="12" width="11.8515625" style="1" customWidth="1"/>
    <col min="13" max="17" width="11.7109375" style="1" customWidth="1"/>
    <col min="18" max="18" width="10.28125" style="1" bestFit="1" customWidth="1"/>
    <col min="19" max="19" width="10.28125" style="1" customWidth="1"/>
    <col min="20" max="20" width="11.7109375" style="1" customWidth="1"/>
    <col min="21" max="21" width="9.57421875" style="1" bestFit="1" customWidth="1"/>
    <col min="22" max="22" width="9.57421875" style="1" customWidth="1"/>
    <col min="23" max="23" width="9.421875" style="1" bestFit="1" customWidth="1"/>
    <col min="24" max="24" width="10.140625" style="1" bestFit="1" customWidth="1"/>
    <col min="25" max="26" width="10.140625" style="1" customWidth="1"/>
    <col min="27" max="16384" width="9.140625" style="1" customWidth="1"/>
  </cols>
  <sheetData>
    <row r="1" ht="12.75"/>
    <row r="2" ht="12.75">
      <c r="A2" s="15" t="s">
        <v>30</v>
      </c>
    </row>
    <row r="3" spans="1:26" s="3" customFormat="1" ht="12.75">
      <c r="A3" s="2"/>
      <c r="B3" s="32">
        <v>38231</v>
      </c>
      <c r="C3" s="32">
        <v>38261</v>
      </c>
      <c r="D3" s="32">
        <v>38292</v>
      </c>
      <c r="E3" s="32">
        <v>38322</v>
      </c>
      <c r="F3" s="32">
        <v>38353</v>
      </c>
      <c r="G3" s="32">
        <v>38384</v>
      </c>
      <c r="H3" s="32">
        <v>38412</v>
      </c>
      <c r="I3" s="32">
        <v>38443</v>
      </c>
      <c r="J3" s="32">
        <v>38473</v>
      </c>
      <c r="K3" s="32">
        <v>38504</v>
      </c>
      <c r="L3" s="33">
        <v>38534</v>
      </c>
      <c r="M3" s="33">
        <v>38565</v>
      </c>
      <c r="N3" s="33">
        <v>38596</v>
      </c>
      <c r="O3" s="33">
        <v>38626</v>
      </c>
      <c r="P3" s="33">
        <v>38657</v>
      </c>
      <c r="Q3" s="33">
        <v>38687</v>
      </c>
      <c r="R3" s="33">
        <v>38718</v>
      </c>
      <c r="S3" s="33">
        <v>38749</v>
      </c>
      <c r="T3" s="33">
        <v>38777</v>
      </c>
      <c r="U3" s="33">
        <v>38808</v>
      </c>
      <c r="V3" s="33">
        <v>38838</v>
      </c>
      <c r="W3" s="33">
        <v>38869</v>
      </c>
      <c r="X3" s="33">
        <v>38899</v>
      </c>
      <c r="Y3" s="33">
        <v>38930</v>
      </c>
      <c r="Z3" s="33">
        <v>38961</v>
      </c>
    </row>
    <row r="4" spans="1:26" ht="12.75">
      <c r="A4" s="5" t="s">
        <v>11</v>
      </c>
      <c r="B4" s="30">
        <v>126999</v>
      </c>
      <c r="C4" s="30">
        <v>120641</v>
      </c>
      <c r="D4" s="30">
        <v>114554</v>
      </c>
      <c r="E4" s="30">
        <v>109442</v>
      </c>
      <c r="F4" s="30">
        <v>105834</v>
      </c>
      <c r="G4" s="30">
        <v>101806</v>
      </c>
      <c r="H4" s="30">
        <v>98708</v>
      </c>
      <c r="I4" s="30">
        <v>93895</v>
      </c>
      <c r="J4" s="30">
        <v>91385</v>
      </c>
      <c r="K4" s="30">
        <v>85874</v>
      </c>
      <c r="L4" s="30">
        <v>82504</v>
      </c>
      <c r="M4" s="30">
        <v>78823</v>
      </c>
      <c r="N4" s="30">
        <v>75645</v>
      </c>
      <c r="O4" s="30">
        <v>72831</v>
      </c>
      <c r="P4" s="30">
        <v>68762</v>
      </c>
      <c r="Q4" s="30">
        <v>66314</v>
      </c>
      <c r="R4" s="30">
        <v>63822</v>
      </c>
      <c r="S4" s="30">
        <v>62274</v>
      </c>
      <c r="T4" s="30">
        <v>59497</v>
      </c>
      <c r="U4" s="30">
        <v>58275</v>
      </c>
      <c r="V4" s="30">
        <v>55436</v>
      </c>
      <c r="W4" s="30">
        <v>53504</v>
      </c>
      <c r="X4" s="30">
        <v>51390</v>
      </c>
      <c r="Y4" s="30">
        <v>49873</v>
      </c>
      <c r="Z4" s="30">
        <v>48351</v>
      </c>
    </row>
    <row r="5" spans="1:26" ht="12.75">
      <c r="A5" s="5" t="s">
        <v>0</v>
      </c>
      <c r="B5" s="30">
        <f aca="true" t="shared" si="0" ref="B5:H5">SUM(B6:B7)</f>
        <v>126999</v>
      </c>
      <c r="C5" s="30">
        <f t="shared" si="0"/>
        <v>120641</v>
      </c>
      <c r="D5" s="30">
        <f t="shared" si="0"/>
        <v>114554</v>
      </c>
      <c r="E5" s="30">
        <f t="shared" si="0"/>
        <v>109442</v>
      </c>
      <c r="F5" s="30">
        <f t="shared" si="0"/>
        <v>105834</v>
      </c>
      <c r="G5" s="30">
        <f t="shared" si="0"/>
        <v>101806</v>
      </c>
      <c r="H5" s="30">
        <f t="shared" si="0"/>
        <v>98708</v>
      </c>
      <c r="I5" s="30">
        <f aca="true" t="shared" si="1" ref="I5:R5">SUM(I6:I7)</f>
        <v>93895</v>
      </c>
      <c r="J5" s="30">
        <f t="shared" si="1"/>
        <v>91385</v>
      </c>
      <c r="K5" s="30">
        <f t="shared" si="1"/>
        <v>85874</v>
      </c>
      <c r="L5" s="30">
        <f t="shared" si="1"/>
        <v>82504</v>
      </c>
      <c r="M5" s="30">
        <f t="shared" si="1"/>
        <v>78823</v>
      </c>
      <c r="N5" s="30">
        <f t="shared" si="1"/>
        <v>75645</v>
      </c>
      <c r="O5" s="30">
        <f t="shared" si="1"/>
        <v>72831</v>
      </c>
      <c r="P5" s="30">
        <f t="shared" si="1"/>
        <v>68762</v>
      </c>
      <c r="Q5" s="30">
        <f t="shared" si="1"/>
        <v>66314</v>
      </c>
      <c r="R5" s="30">
        <f t="shared" si="1"/>
        <v>63822</v>
      </c>
      <c r="S5" s="30">
        <f aca="true" t="shared" si="2" ref="S5:X5">SUM(S6:S7)</f>
        <v>62274</v>
      </c>
      <c r="T5" s="30">
        <f t="shared" si="2"/>
        <v>59497</v>
      </c>
      <c r="U5" s="30">
        <f t="shared" si="2"/>
        <v>58275</v>
      </c>
      <c r="V5" s="30">
        <f t="shared" si="2"/>
        <v>55436</v>
      </c>
      <c r="W5" s="30">
        <f t="shared" si="2"/>
        <v>53504</v>
      </c>
      <c r="X5" s="30">
        <f t="shared" si="2"/>
        <v>51390</v>
      </c>
      <c r="Y5" s="30">
        <f>SUM(Y6:Y7)</f>
        <v>49873</v>
      </c>
      <c r="Z5" s="30">
        <f>SUM(Z6:Z7)</f>
        <v>48351</v>
      </c>
    </row>
    <row r="6" spans="1:26" ht="12.75">
      <c r="A6" s="5" t="s">
        <v>7</v>
      </c>
      <c r="B6" s="30">
        <v>102999</v>
      </c>
      <c r="C6" s="30">
        <v>96641</v>
      </c>
      <c r="D6" s="30">
        <v>90554</v>
      </c>
      <c r="E6" s="30">
        <v>85442</v>
      </c>
      <c r="F6" s="30">
        <v>81834</v>
      </c>
      <c r="G6" s="30">
        <v>77806</v>
      </c>
      <c r="H6" s="30">
        <v>74708</v>
      </c>
      <c r="I6" s="30">
        <v>69895</v>
      </c>
      <c r="J6" s="30">
        <v>67385</v>
      </c>
      <c r="K6" s="30">
        <v>61874</v>
      </c>
      <c r="L6" s="30">
        <v>58504</v>
      </c>
      <c r="M6" s="30">
        <v>54823</v>
      </c>
      <c r="N6" s="30">
        <v>51645</v>
      </c>
      <c r="O6" s="30">
        <v>48831</v>
      </c>
      <c r="P6" s="30">
        <v>44762</v>
      </c>
      <c r="Q6" s="30">
        <v>42314</v>
      </c>
      <c r="R6" s="30">
        <v>39822</v>
      </c>
      <c r="S6" s="30">
        <v>38274</v>
      </c>
      <c r="T6" s="30">
        <v>35497</v>
      </c>
      <c r="U6" s="30">
        <v>34275</v>
      </c>
      <c r="V6" s="30">
        <v>31436</v>
      </c>
      <c r="W6" s="30">
        <v>29504</v>
      </c>
      <c r="X6" s="30">
        <v>27390</v>
      </c>
      <c r="Y6" s="30">
        <v>25873</v>
      </c>
      <c r="Z6" s="30">
        <v>24351</v>
      </c>
    </row>
    <row r="7" spans="1:26" ht="12.75">
      <c r="A7" s="5" t="s">
        <v>1</v>
      </c>
      <c r="B7" s="30">
        <v>24000</v>
      </c>
      <c r="C7" s="30">
        <v>24000</v>
      </c>
      <c r="D7" s="30">
        <v>24000</v>
      </c>
      <c r="E7" s="30">
        <v>24000</v>
      </c>
      <c r="F7" s="30">
        <v>24000</v>
      </c>
      <c r="G7" s="30">
        <v>24000</v>
      </c>
      <c r="H7" s="30">
        <v>24000</v>
      </c>
      <c r="I7" s="30">
        <v>24000</v>
      </c>
      <c r="J7" s="30">
        <v>24000</v>
      </c>
      <c r="K7" s="30">
        <v>24000</v>
      </c>
      <c r="L7" s="30">
        <v>24000</v>
      </c>
      <c r="M7" s="30">
        <v>24000</v>
      </c>
      <c r="N7" s="30">
        <v>24000</v>
      </c>
      <c r="O7" s="30">
        <v>24000</v>
      </c>
      <c r="P7" s="30">
        <v>24000</v>
      </c>
      <c r="Q7" s="30">
        <v>24000</v>
      </c>
      <c r="R7" s="30">
        <v>24000</v>
      </c>
      <c r="S7" s="30">
        <v>24000</v>
      </c>
      <c r="T7" s="30">
        <v>24000</v>
      </c>
      <c r="U7" s="30">
        <v>24000</v>
      </c>
      <c r="V7" s="30">
        <v>24000</v>
      </c>
      <c r="W7" s="30">
        <v>24000</v>
      </c>
      <c r="X7" s="30">
        <v>24000</v>
      </c>
      <c r="Y7" s="30">
        <v>24000</v>
      </c>
      <c r="Z7" s="30">
        <v>24000</v>
      </c>
    </row>
    <row r="8" spans="1:26" ht="12.75">
      <c r="A8" s="5" t="s">
        <v>23</v>
      </c>
      <c r="B8" s="7">
        <f aca="true" t="shared" si="3" ref="B8:Z8">+B7/B5</f>
        <v>0.18897786596744856</v>
      </c>
      <c r="C8" s="7">
        <f t="shared" si="3"/>
        <v>0.19893734302600277</v>
      </c>
      <c r="D8" s="7">
        <f t="shared" si="3"/>
        <v>0.20950817954850987</v>
      </c>
      <c r="E8" s="7">
        <f t="shared" si="3"/>
        <v>0.2192942380438954</v>
      </c>
      <c r="F8" s="7">
        <f t="shared" si="3"/>
        <v>0.22677022506944838</v>
      </c>
      <c r="G8" s="7">
        <f t="shared" si="3"/>
        <v>0.23574249061941338</v>
      </c>
      <c r="H8" s="7">
        <f t="shared" si="3"/>
        <v>0.24314138671637558</v>
      </c>
      <c r="I8" s="7">
        <f t="shared" si="3"/>
        <v>0.25560466478513233</v>
      </c>
      <c r="J8" s="7">
        <f t="shared" si="3"/>
        <v>0.2626251573015265</v>
      </c>
      <c r="K8" s="7">
        <f t="shared" si="3"/>
        <v>0.2794792370216829</v>
      </c>
      <c r="L8" s="7">
        <f t="shared" si="3"/>
        <v>0.2908949869097256</v>
      </c>
      <c r="M8" s="7">
        <f t="shared" si="3"/>
        <v>0.30447965695291984</v>
      </c>
      <c r="N8" s="7">
        <f t="shared" si="3"/>
        <v>0.31727146539758083</v>
      </c>
      <c r="O8" s="7">
        <f t="shared" si="3"/>
        <v>0.3295300078263377</v>
      </c>
      <c r="P8" s="7">
        <f t="shared" si="3"/>
        <v>0.3490299874930921</v>
      </c>
      <c r="Q8" s="7">
        <f t="shared" si="3"/>
        <v>0.36191452785233885</v>
      </c>
      <c r="R8" s="7">
        <f t="shared" si="3"/>
        <v>0.37604587759706687</v>
      </c>
      <c r="S8" s="7">
        <f t="shared" si="3"/>
        <v>0.38539358319683975</v>
      </c>
      <c r="T8" s="7">
        <f t="shared" si="3"/>
        <v>0.4033816831100728</v>
      </c>
      <c r="U8" s="7">
        <f t="shared" si="3"/>
        <v>0.4118404118404118</v>
      </c>
      <c r="V8" s="7">
        <f t="shared" si="3"/>
        <v>0.4329316689515838</v>
      </c>
      <c r="W8" s="7">
        <f t="shared" si="3"/>
        <v>0.4485645933014354</v>
      </c>
      <c r="X8" s="7">
        <f t="shared" si="3"/>
        <v>0.46701692936368944</v>
      </c>
      <c r="Y8" s="7">
        <f t="shared" si="3"/>
        <v>0.4812223046538207</v>
      </c>
      <c r="Z8" s="7">
        <f t="shared" si="3"/>
        <v>0.49637029223800955</v>
      </c>
    </row>
    <row r="9" spans="1:26" ht="12.75">
      <c r="A9" s="5" t="s">
        <v>33</v>
      </c>
      <c r="B9" s="9">
        <v>0.0267</v>
      </c>
      <c r="C9" s="9">
        <v>0.0418</v>
      </c>
      <c r="D9" s="9">
        <v>0.04265</v>
      </c>
      <c r="E9" s="9">
        <v>0.04064</v>
      </c>
      <c r="F9" s="9">
        <v>0.02878</v>
      </c>
      <c r="G9" s="9">
        <v>0.04671</v>
      </c>
      <c r="H9" s="9">
        <v>0.02866</v>
      </c>
      <c r="I9" s="9">
        <v>0.0444</v>
      </c>
      <c r="J9" s="9">
        <v>0.02525</v>
      </c>
      <c r="K9" s="9">
        <v>0.04851</v>
      </c>
      <c r="L9" s="9">
        <v>0.0378</v>
      </c>
      <c r="M9" s="9">
        <v>0.0463</v>
      </c>
      <c r="N9" s="9">
        <v>0.03522</v>
      </c>
      <c r="O9" s="9">
        <v>0.03098</v>
      </c>
      <c r="P9" s="9">
        <v>0.0493</v>
      </c>
      <c r="Q9" s="9">
        <v>0.03301</v>
      </c>
      <c r="R9" s="9">
        <v>0.03519</v>
      </c>
      <c r="S9" s="9">
        <v>0.02815</v>
      </c>
      <c r="T9" s="9">
        <v>0.03289</v>
      </c>
      <c r="U9" s="9">
        <v>0.01143</v>
      </c>
      <c r="V9" s="9">
        <v>0.0526</v>
      </c>
      <c r="W9" s="9">
        <v>0.02675</v>
      </c>
      <c r="X9" s="9">
        <v>0.02964</v>
      </c>
      <c r="Y9" s="9">
        <v>0.02618</v>
      </c>
      <c r="Z9" s="9">
        <v>0.02785</v>
      </c>
    </row>
    <row r="10" spans="1:26" s="4" customFormat="1" ht="12.75">
      <c r="A10" s="6" t="s">
        <v>37</v>
      </c>
      <c r="B10" s="30">
        <v>114</v>
      </c>
      <c r="C10" s="30">
        <v>97</v>
      </c>
      <c r="D10" s="30">
        <v>11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195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</row>
    <row r="11" spans="1:26" s="4" customFormat="1" ht="12.75">
      <c r="A11" s="6" t="s">
        <v>44</v>
      </c>
      <c r="B11" s="30">
        <v>6000</v>
      </c>
      <c r="C11" s="30">
        <v>6000</v>
      </c>
      <c r="D11" s="30">
        <v>6000</v>
      </c>
      <c r="E11" s="30">
        <v>6000</v>
      </c>
      <c r="F11" s="30">
        <v>6000</v>
      </c>
      <c r="G11" s="30">
        <v>6000</v>
      </c>
      <c r="H11" s="30">
        <v>6000</v>
      </c>
      <c r="I11" s="30">
        <v>6000</v>
      </c>
      <c r="J11" s="30">
        <v>6000</v>
      </c>
      <c r="K11" s="30">
        <v>6000</v>
      </c>
      <c r="L11" s="30">
        <v>6000</v>
      </c>
      <c r="M11" s="30">
        <v>6000</v>
      </c>
      <c r="N11" s="30">
        <v>6000</v>
      </c>
      <c r="O11" s="30">
        <v>6000</v>
      </c>
      <c r="P11" s="30">
        <v>6000</v>
      </c>
      <c r="Q11" s="30">
        <v>6000</v>
      </c>
      <c r="R11" s="30">
        <v>6000</v>
      </c>
      <c r="S11" s="30">
        <v>6000</v>
      </c>
      <c r="T11" s="30">
        <v>6000</v>
      </c>
      <c r="U11" s="30">
        <v>6000</v>
      </c>
      <c r="V11" s="30">
        <v>6000</v>
      </c>
      <c r="W11" s="30">
        <v>6000</v>
      </c>
      <c r="X11" s="30">
        <v>6000</v>
      </c>
      <c r="Y11" s="30">
        <v>6000</v>
      </c>
      <c r="Z11" s="30">
        <v>6000</v>
      </c>
    </row>
    <row r="12" spans="1:26" ht="12.75">
      <c r="A12" s="5" t="s">
        <v>45</v>
      </c>
      <c r="B12" s="7">
        <f aca="true" t="shared" si="4" ref="B12:Z12">+B11/B4</f>
        <v>0.04724446649186214</v>
      </c>
      <c r="C12" s="7">
        <f t="shared" si="4"/>
        <v>0.04973433575650069</v>
      </c>
      <c r="D12" s="7">
        <f t="shared" si="4"/>
        <v>0.052377044887127466</v>
      </c>
      <c r="E12" s="7">
        <f t="shared" si="4"/>
        <v>0.05482355951097385</v>
      </c>
      <c r="F12" s="7">
        <f t="shared" si="4"/>
        <v>0.056692556267362096</v>
      </c>
      <c r="G12" s="7">
        <f t="shared" si="4"/>
        <v>0.058935622654853345</v>
      </c>
      <c r="H12" s="7">
        <f t="shared" si="4"/>
        <v>0.060785346679093896</v>
      </c>
      <c r="I12" s="7">
        <f t="shared" si="4"/>
        <v>0.06390116619628308</v>
      </c>
      <c r="J12" s="7">
        <f t="shared" si="4"/>
        <v>0.06565628932538163</v>
      </c>
      <c r="K12" s="7">
        <f t="shared" si="4"/>
        <v>0.06986980925542073</v>
      </c>
      <c r="L12" s="7">
        <f t="shared" si="4"/>
        <v>0.0727237467274314</v>
      </c>
      <c r="M12" s="7">
        <f t="shared" si="4"/>
        <v>0.07611991423822996</v>
      </c>
      <c r="N12" s="7">
        <f t="shared" si="4"/>
        <v>0.07931786634939521</v>
      </c>
      <c r="O12" s="7">
        <f t="shared" si="4"/>
        <v>0.08238250195658442</v>
      </c>
      <c r="P12" s="7">
        <f t="shared" si="4"/>
        <v>0.08725749687327303</v>
      </c>
      <c r="Q12" s="7">
        <f t="shared" si="4"/>
        <v>0.09047863196308471</v>
      </c>
      <c r="R12" s="7">
        <f t="shared" si="4"/>
        <v>0.09401146939926672</v>
      </c>
      <c r="S12" s="7">
        <f t="shared" si="4"/>
        <v>0.09634839579920994</v>
      </c>
      <c r="T12" s="7">
        <f t="shared" si="4"/>
        <v>0.1008454207775182</v>
      </c>
      <c r="U12" s="7">
        <f t="shared" si="4"/>
        <v>0.10296010296010295</v>
      </c>
      <c r="V12" s="7">
        <f t="shared" si="4"/>
        <v>0.10823291723789595</v>
      </c>
      <c r="W12" s="7">
        <f t="shared" si="4"/>
        <v>0.11214114832535885</v>
      </c>
      <c r="X12" s="7">
        <f t="shared" si="4"/>
        <v>0.11675423234092236</v>
      </c>
      <c r="Y12" s="7">
        <f t="shared" si="4"/>
        <v>0.12030557616345518</v>
      </c>
      <c r="Z12" s="7">
        <f t="shared" si="4"/>
        <v>0.12409257305950239</v>
      </c>
    </row>
    <row r="13" spans="1:26" ht="12.75">
      <c r="A13" s="5" t="s">
        <v>2</v>
      </c>
      <c r="B13" s="6">
        <v>0</v>
      </c>
      <c r="C13" s="6">
        <f aca="true" t="shared" si="5" ref="C13:H13">B17</f>
        <v>0</v>
      </c>
      <c r="D13" s="6">
        <f t="shared" si="5"/>
        <v>0</v>
      </c>
      <c r="E13" s="6">
        <f t="shared" si="5"/>
        <v>0</v>
      </c>
      <c r="F13" s="6">
        <f t="shared" si="5"/>
        <v>0</v>
      </c>
      <c r="G13" s="6">
        <f t="shared" si="5"/>
        <v>0</v>
      </c>
      <c r="H13" s="6">
        <f t="shared" si="5"/>
        <v>0</v>
      </c>
      <c r="I13" s="6">
        <f aca="true" t="shared" si="6" ref="I13:Z13">H17</f>
        <v>0</v>
      </c>
      <c r="J13" s="6">
        <f t="shared" si="6"/>
        <v>0</v>
      </c>
      <c r="K13" s="6">
        <f t="shared" si="6"/>
        <v>0</v>
      </c>
      <c r="L13" s="6">
        <f t="shared" si="6"/>
        <v>0</v>
      </c>
      <c r="M13" s="6">
        <f t="shared" si="6"/>
        <v>0</v>
      </c>
      <c r="N13" s="6">
        <f t="shared" si="6"/>
        <v>0</v>
      </c>
      <c r="O13" s="6">
        <f t="shared" si="6"/>
        <v>0</v>
      </c>
      <c r="P13" s="6">
        <f t="shared" si="6"/>
        <v>0</v>
      </c>
      <c r="Q13" s="6">
        <f t="shared" si="6"/>
        <v>0</v>
      </c>
      <c r="R13" s="6">
        <f t="shared" si="6"/>
        <v>0</v>
      </c>
      <c r="S13" s="6">
        <f t="shared" si="6"/>
        <v>0</v>
      </c>
      <c r="T13" s="6">
        <f t="shared" si="6"/>
        <v>0</v>
      </c>
      <c r="U13" s="6">
        <f t="shared" si="6"/>
        <v>0</v>
      </c>
      <c r="V13" s="6">
        <f t="shared" si="6"/>
        <v>0</v>
      </c>
      <c r="W13" s="6">
        <f t="shared" si="6"/>
        <v>0</v>
      </c>
      <c r="X13" s="6">
        <f t="shared" si="6"/>
        <v>0</v>
      </c>
      <c r="Y13" s="6">
        <f t="shared" si="6"/>
        <v>0</v>
      </c>
      <c r="Z13" s="6">
        <f t="shared" si="6"/>
        <v>0</v>
      </c>
    </row>
    <row r="14" spans="1:26" ht="12.75">
      <c r="A14" s="5" t="s">
        <v>34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</row>
    <row r="15" spans="1:26" ht="12.75">
      <c r="A15" s="5" t="s">
        <v>38</v>
      </c>
      <c r="B15" s="29">
        <v>0</v>
      </c>
      <c r="C15" s="9">
        <f aca="true" t="shared" si="7" ref="C15:Z15">1-(1-C14/B4)^4</f>
        <v>0</v>
      </c>
      <c r="D15" s="9">
        <f t="shared" si="7"/>
        <v>0</v>
      </c>
      <c r="E15" s="9">
        <f t="shared" si="7"/>
        <v>0</v>
      </c>
      <c r="F15" s="9">
        <f t="shared" si="7"/>
        <v>0</v>
      </c>
      <c r="G15" s="9">
        <f t="shared" si="7"/>
        <v>0</v>
      </c>
      <c r="H15" s="9">
        <f t="shared" si="7"/>
        <v>0</v>
      </c>
      <c r="I15" s="9">
        <f t="shared" si="7"/>
        <v>0</v>
      </c>
      <c r="J15" s="9">
        <f t="shared" si="7"/>
        <v>0</v>
      </c>
      <c r="K15" s="9">
        <f t="shared" si="7"/>
        <v>0</v>
      </c>
      <c r="L15" s="9">
        <f t="shared" si="7"/>
        <v>0</v>
      </c>
      <c r="M15" s="9">
        <f t="shared" si="7"/>
        <v>0</v>
      </c>
      <c r="N15" s="9">
        <f t="shared" si="7"/>
        <v>0</v>
      </c>
      <c r="O15" s="9">
        <f t="shared" si="7"/>
        <v>0</v>
      </c>
      <c r="P15" s="9">
        <f t="shared" si="7"/>
        <v>0</v>
      </c>
      <c r="Q15" s="9">
        <f t="shared" si="7"/>
        <v>0</v>
      </c>
      <c r="R15" s="9">
        <f t="shared" si="7"/>
        <v>0</v>
      </c>
      <c r="S15" s="9">
        <f t="shared" si="7"/>
        <v>0</v>
      </c>
      <c r="T15" s="9">
        <f t="shared" si="7"/>
        <v>0</v>
      </c>
      <c r="U15" s="9">
        <f t="shared" si="7"/>
        <v>0</v>
      </c>
      <c r="V15" s="9">
        <f t="shared" si="7"/>
        <v>0</v>
      </c>
      <c r="W15" s="9">
        <f t="shared" si="7"/>
        <v>0</v>
      </c>
      <c r="X15" s="9">
        <f t="shared" si="7"/>
        <v>0</v>
      </c>
      <c r="Y15" s="9">
        <f t="shared" si="7"/>
        <v>0</v>
      </c>
      <c r="Z15" s="9">
        <f t="shared" si="7"/>
        <v>0</v>
      </c>
    </row>
    <row r="16" spans="1:26" ht="12.75">
      <c r="A16" s="5" t="s">
        <v>39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</row>
    <row r="17" spans="1:26" ht="12.75">
      <c r="A17" s="5" t="s">
        <v>40</v>
      </c>
      <c r="B17" s="6">
        <f aca="true" t="shared" si="8" ref="B17:Z17">B13+B14-B16</f>
        <v>0</v>
      </c>
      <c r="C17" s="6">
        <f t="shared" si="8"/>
        <v>0</v>
      </c>
      <c r="D17" s="6">
        <f t="shared" si="8"/>
        <v>0</v>
      </c>
      <c r="E17" s="6">
        <f t="shared" si="8"/>
        <v>0</v>
      </c>
      <c r="F17" s="6">
        <f t="shared" si="8"/>
        <v>0</v>
      </c>
      <c r="G17" s="6">
        <f t="shared" si="8"/>
        <v>0</v>
      </c>
      <c r="H17" s="6">
        <f t="shared" si="8"/>
        <v>0</v>
      </c>
      <c r="I17" s="6">
        <f t="shared" si="8"/>
        <v>0</v>
      </c>
      <c r="J17" s="6">
        <f t="shared" si="8"/>
        <v>0</v>
      </c>
      <c r="K17" s="6">
        <f t="shared" si="8"/>
        <v>0</v>
      </c>
      <c r="L17" s="6">
        <f t="shared" si="8"/>
        <v>0</v>
      </c>
      <c r="M17" s="6">
        <f t="shared" si="8"/>
        <v>0</v>
      </c>
      <c r="N17" s="6">
        <f t="shared" si="8"/>
        <v>0</v>
      </c>
      <c r="O17" s="6">
        <f t="shared" si="8"/>
        <v>0</v>
      </c>
      <c r="P17" s="6">
        <f t="shared" si="8"/>
        <v>0</v>
      </c>
      <c r="Q17" s="6">
        <f t="shared" si="8"/>
        <v>0</v>
      </c>
      <c r="R17" s="6">
        <f t="shared" si="8"/>
        <v>0</v>
      </c>
      <c r="S17" s="6">
        <f t="shared" si="8"/>
        <v>0</v>
      </c>
      <c r="T17" s="6">
        <f t="shared" si="8"/>
        <v>0</v>
      </c>
      <c r="U17" s="6">
        <f t="shared" si="8"/>
        <v>0</v>
      </c>
      <c r="V17" s="6">
        <f t="shared" si="8"/>
        <v>0</v>
      </c>
      <c r="W17" s="6">
        <f t="shared" si="8"/>
        <v>0</v>
      </c>
      <c r="X17" s="6">
        <f t="shared" si="8"/>
        <v>0</v>
      </c>
      <c r="Y17" s="6">
        <f t="shared" si="8"/>
        <v>0</v>
      </c>
      <c r="Z17" s="6">
        <f t="shared" si="8"/>
        <v>0</v>
      </c>
    </row>
    <row r="18" spans="1:26" ht="12.75">
      <c r="A18" s="5" t="s">
        <v>29</v>
      </c>
      <c r="B18" s="9">
        <f>B14/134399</f>
        <v>0</v>
      </c>
      <c r="C18" s="9">
        <f aca="true" t="shared" si="9" ref="C18:Z18">+C14/B4</f>
        <v>0</v>
      </c>
      <c r="D18" s="9">
        <f t="shared" si="9"/>
        <v>0</v>
      </c>
      <c r="E18" s="9">
        <f t="shared" si="9"/>
        <v>0</v>
      </c>
      <c r="F18" s="9">
        <f t="shared" si="9"/>
        <v>0</v>
      </c>
      <c r="G18" s="9">
        <f t="shared" si="9"/>
        <v>0</v>
      </c>
      <c r="H18" s="9">
        <f t="shared" si="9"/>
        <v>0</v>
      </c>
      <c r="I18" s="9">
        <f t="shared" si="9"/>
        <v>0</v>
      </c>
      <c r="J18" s="9">
        <f t="shared" si="9"/>
        <v>0</v>
      </c>
      <c r="K18" s="9">
        <f t="shared" si="9"/>
        <v>0</v>
      </c>
      <c r="L18" s="9">
        <f t="shared" si="9"/>
        <v>0</v>
      </c>
      <c r="M18" s="9">
        <f t="shared" si="9"/>
        <v>0</v>
      </c>
      <c r="N18" s="9">
        <f t="shared" si="9"/>
        <v>0</v>
      </c>
      <c r="O18" s="9">
        <f t="shared" si="9"/>
        <v>0</v>
      </c>
      <c r="P18" s="9">
        <f t="shared" si="9"/>
        <v>0</v>
      </c>
      <c r="Q18" s="9">
        <f t="shared" si="9"/>
        <v>0</v>
      </c>
      <c r="R18" s="9">
        <f t="shared" si="9"/>
        <v>0</v>
      </c>
      <c r="S18" s="9">
        <f t="shared" si="9"/>
        <v>0</v>
      </c>
      <c r="T18" s="9">
        <f t="shared" si="9"/>
        <v>0</v>
      </c>
      <c r="U18" s="9">
        <f t="shared" si="9"/>
        <v>0</v>
      </c>
      <c r="V18" s="9">
        <f t="shared" si="9"/>
        <v>0</v>
      </c>
      <c r="W18" s="9">
        <f t="shared" si="9"/>
        <v>0</v>
      </c>
      <c r="X18" s="9">
        <f t="shared" si="9"/>
        <v>0</v>
      </c>
      <c r="Y18" s="9">
        <f t="shared" si="9"/>
        <v>0</v>
      </c>
      <c r="Z18" s="9">
        <f t="shared" si="9"/>
        <v>0</v>
      </c>
    </row>
    <row r="19" spans="1:26" ht="12.7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</row>
    <row r="20" spans="1:26" ht="12.75">
      <c r="A20" s="5" t="s">
        <v>41</v>
      </c>
      <c r="B20" s="10" t="s">
        <v>42</v>
      </c>
      <c r="C20" s="10" t="s">
        <v>42</v>
      </c>
      <c r="D20" s="10" t="s">
        <v>42</v>
      </c>
      <c r="E20" s="10" t="s">
        <v>42</v>
      </c>
      <c r="F20" s="10" t="s">
        <v>42</v>
      </c>
      <c r="G20" s="10" t="s">
        <v>42</v>
      </c>
      <c r="H20" s="10" t="s">
        <v>42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</row>
    <row r="21" spans="1:22" ht="12.75">
      <c r="A21" s="27" t="s">
        <v>35</v>
      </c>
      <c r="B21" s="28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6" ht="12.75">
      <c r="A22" s="5" t="s">
        <v>3</v>
      </c>
      <c r="B22" s="9">
        <v>0.9786</v>
      </c>
      <c r="C22" s="9">
        <v>0.9806</v>
      </c>
      <c r="D22" s="9">
        <v>0.976</v>
      </c>
      <c r="E22" s="9">
        <v>0.9801</v>
      </c>
      <c r="F22" s="9">
        <v>0.9751</v>
      </c>
      <c r="G22" s="9">
        <v>0.9717</v>
      </c>
      <c r="H22" s="9">
        <v>0.969</v>
      </c>
      <c r="I22" s="9">
        <v>0.9665</v>
      </c>
      <c r="J22" s="9">
        <v>0.9627</v>
      </c>
      <c r="K22" s="9">
        <v>0.9692</v>
      </c>
      <c r="L22" s="9">
        <v>0.9652</v>
      </c>
      <c r="M22" s="9">
        <v>0.9668</v>
      </c>
      <c r="N22" s="9">
        <v>0.9705</v>
      </c>
      <c r="O22" s="9">
        <v>0.9637</v>
      </c>
      <c r="P22" s="9">
        <v>0.9674</v>
      </c>
      <c r="Q22" s="9">
        <v>0.9687</v>
      </c>
      <c r="R22" s="9">
        <v>0.9586</v>
      </c>
      <c r="S22" s="9">
        <v>0.9634</v>
      </c>
      <c r="T22" s="9">
        <v>0.9668</v>
      </c>
      <c r="U22" s="9">
        <v>0.9646</v>
      </c>
      <c r="V22" s="9">
        <v>0.978</v>
      </c>
      <c r="W22" s="9">
        <v>0.9695</v>
      </c>
      <c r="X22" s="9">
        <v>0.9633</v>
      </c>
      <c r="Y22" s="9">
        <v>0.9639</v>
      </c>
      <c r="Z22" s="9">
        <v>0.9644</v>
      </c>
    </row>
    <row r="23" spans="1:26" ht="12.75">
      <c r="A23" s="5" t="s">
        <v>24</v>
      </c>
      <c r="B23" s="9">
        <v>0.0048</v>
      </c>
      <c r="C23" s="9">
        <v>0.0045</v>
      </c>
      <c r="D23" s="9">
        <v>0.0124</v>
      </c>
      <c r="E23" s="9">
        <v>0.0096</v>
      </c>
      <c r="F23" s="9">
        <v>0.0117</v>
      </c>
      <c r="G23" s="9">
        <v>0.0142</v>
      </c>
      <c r="H23" s="9">
        <v>0.0165</v>
      </c>
      <c r="I23" s="9">
        <v>0.0101</v>
      </c>
      <c r="J23" s="9">
        <v>0.018</v>
      </c>
      <c r="K23" s="9">
        <v>0.0067</v>
      </c>
      <c r="L23" s="9">
        <v>0.0134</v>
      </c>
      <c r="M23" s="9">
        <v>0.0117</v>
      </c>
      <c r="N23" s="9">
        <v>0.0055</v>
      </c>
      <c r="O23" s="9">
        <v>0.0181</v>
      </c>
      <c r="P23" s="9">
        <v>0.0151</v>
      </c>
      <c r="Q23" s="9">
        <v>0.0128</v>
      </c>
      <c r="R23" s="9">
        <v>0.0205</v>
      </c>
      <c r="S23" s="9">
        <v>0.015</v>
      </c>
      <c r="T23" s="9">
        <v>0.0246</v>
      </c>
      <c r="U23" s="9">
        <v>0.0181</v>
      </c>
      <c r="V23" s="9">
        <v>0.0119</v>
      </c>
      <c r="W23" s="9">
        <v>0.0199</v>
      </c>
      <c r="X23" s="9">
        <v>0.0135</v>
      </c>
      <c r="Y23" s="9">
        <v>0.0208</v>
      </c>
      <c r="Z23" s="9">
        <v>0.0187</v>
      </c>
    </row>
    <row r="24" spans="1:26" ht="12.75">
      <c r="A24" s="5" t="s">
        <v>25</v>
      </c>
      <c r="B24" s="9">
        <v>0.0103</v>
      </c>
      <c r="C24" s="9">
        <v>0.0042</v>
      </c>
      <c r="D24" s="9">
        <v>0.0055</v>
      </c>
      <c r="E24" s="9">
        <v>0.0063</v>
      </c>
      <c r="F24" s="9">
        <v>0.0093</v>
      </c>
      <c r="G24" s="9">
        <v>0.0077</v>
      </c>
      <c r="H24" s="9">
        <v>0.0067</v>
      </c>
      <c r="I24" s="9">
        <v>0.01</v>
      </c>
      <c r="J24" s="9">
        <v>0.0095</v>
      </c>
      <c r="K24" s="9">
        <v>0.0131</v>
      </c>
      <c r="L24" s="9">
        <v>0.007</v>
      </c>
      <c r="M24" s="9">
        <v>0.0114</v>
      </c>
      <c r="N24" s="9">
        <v>0.0138</v>
      </c>
      <c r="O24" s="9">
        <v>0.0041</v>
      </c>
      <c r="P24" s="9">
        <v>0.0004</v>
      </c>
      <c r="Q24" s="9">
        <v>0.009</v>
      </c>
      <c r="R24" s="9">
        <v>0.0084</v>
      </c>
      <c r="S24" s="9">
        <v>0.0112</v>
      </c>
      <c r="T24" s="9">
        <v>0.0024</v>
      </c>
      <c r="U24" s="9">
        <v>0.0089</v>
      </c>
      <c r="V24" s="9">
        <v>0.0052</v>
      </c>
      <c r="W24" s="9">
        <v>0.0057</v>
      </c>
      <c r="X24" s="9">
        <v>0.0125</v>
      </c>
      <c r="Y24" s="9">
        <v>0.0042</v>
      </c>
      <c r="Z24" s="9">
        <v>0.0071</v>
      </c>
    </row>
    <row r="25" spans="1:26" ht="12.75">
      <c r="A25" s="5" t="s">
        <v>26</v>
      </c>
      <c r="B25" s="9">
        <v>0.0061</v>
      </c>
      <c r="C25" s="9">
        <v>0.0107</v>
      </c>
      <c r="D25" s="9">
        <v>0.0061</v>
      </c>
      <c r="E25" s="9">
        <v>0.004</v>
      </c>
      <c r="F25" s="9">
        <v>0.0039</v>
      </c>
      <c r="G25" s="9">
        <v>0.0064</v>
      </c>
      <c r="H25" s="9">
        <v>0.0076</v>
      </c>
      <c r="I25" s="9">
        <v>0.0133</v>
      </c>
      <c r="J25" s="9">
        <v>0.0099</v>
      </c>
      <c r="K25" s="9">
        <v>0.011</v>
      </c>
      <c r="L25" s="9">
        <v>0.0143</v>
      </c>
      <c r="M25" s="9">
        <v>0.0101</v>
      </c>
      <c r="N25" s="9">
        <v>0.0102</v>
      </c>
      <c r="O25" s="9">
        <v>0.0143</v>
      </c>
      <c r="P25" s="9">
        <v>0.0171</v>
      </c>
      <c r="Q25" s="9">
        <v>0.0095</v>
      </c>
      <c r="R25" s="9">
        <v>0.0125</v>
      </c>
      <c r="S25" s="9">
        <v>0.0105</v>
      </c>
      <c r="T25" s="9">
        <v>0.0061</v>
      </c>
      <c r="U25" s="9">
        <v>0.0084</v>
      </c>
      <c r="V25" s="9">
        <v>0.0049</v>
      </c>
      <c r="W25" s="9">
        <v>0.005</v>
      </c>
      <c r="X25" s="9">
        <v>0.0106</v>
      </c>
      <c r="Y25" s="9">
        <v>0.011</v>
      </c>
      <c r="Z25" s="9">
        <v>0.0098</v>
      </c>
    </row>
    <row r="26" spans="1:26" ht="12.75">
      <c r="A26" s="5" t="s">
        <v>27</v>
      </c>
      <c r="B26" s="11">
        <f>SUM(B22:B25)</f>
        <v>0.9998</v>
      </c>
      <c r="C26" s="11">
        <f>SUM(C22:C25)</f>
        <v>1</v>
      </c>
      <c r="D26" s="11">
        <f>SUM(D22:D25)</f>
        <v>0.9999999999999999</v>
      </c>
      <c r="E26" s="11">
        <f aca="true" t="shared" si="10" ref="E26:Z26">E22+E23+E24+E25</f>
        <v>1</v>
      </c>
      <c r="F26" s="11">
        <f t="shared" si="10"/>
        <v>1</v>
      </c>
      <c r="G26" s="11">
        <f t="shared" si="10"/>
        <v>1</v>
      </c>
      <c r="H26" s="11">
        <f t="shared" si="10"/>
        <v>0.9998</v>
      </c>
      <c r="I26" s="11">
        <f t="shared" si="10"/>
        <v>0.9999</v>
      </c>
      <c r="J26" s="11">
        <f t="shared" si="10"/>
        <v>1.0001</v>
      </c>
      <c r="K26" s="11">
        <f>K22+K23+K24+K25</f>
        <v>1</v>
      </c>
      <c r="L26" s="11">
        <f t="shared" si="10"/>
        <v>0.9998999999999999</v>
      </c>
      <c r="M26" s="11">
        <f t="shared" si="10"/>
        <v>1</v>
      </c>
      <c r="N26" s="11">
        <f t="shared" si="10"/>
        <v>1</v>
      </c>
      <c r="O26" s="11">
        <f t="shared" si="10"/>
        <v>1.0002</v>
      </c>
      <c r="P26" s="11">
        <f t="shared" si="10"/>
        <v>1</v>
      </c>
      <c r="Q26" s="11">
        <f t="shared" si="10"/>
        <v>1</v>
      </c>
      <c r="R26" s="11">
        <f t="shared" si="10"/>
        <v>0.9999999999999999</v>
      </c>
      <c r="S26" s="11">
        <f t="shared" si="10"/>
        <v>1.0001</v>
      </c>
      <c r="T26" s="11">
        <f t="shared" si="10"/>
        <v>0.9998999999999999</v>
      </c>
      <c r="U26" s="11">
        <f t="shared" si="10"/>
        <v>1</v>
      </c>
      <c r="V26" s="11">
        <f t="shared" si="10"/>
        <v>1</v>
      </c>
      <c r="W26" s="11">
        <f t="shared" si="10"/>
        <v>1.0001</v>
      </c>
      <c r="X26" s="11">
        <f t="shared" si="10"/>
        <v>0.9999</v>
      </c>
      <c r="Y26" s="11">
        <f t="shared" si="10"/>
        <v>0.9999</v>
      </c>
      <c r="Z26" s="11">
        <f t="shared" si="10"/>
        <v>1</v>
      </c>
    </row>
    <row r="27" spans="1:26" ht="12.75">
      <c r="A27" s="5"/>
      <c r="B27" s="9"/>
      <c r="C27" s="9"/>
      <c r="D27" s="9"/>
      <c r="E27" s="9"/>
      <c r="F27" s="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>
      <c r="A28" s="12" t="s">
        <v>4</v>
      </c>
      <c r="B28" s="9"/>
      <c r="C28" s="9"/>
      <c r="D28" s="9"/>
      <c r="E28" s="9"/>
      <c r="F28" s="9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>
      <c r="A29" s="5" t="s">
        <v>5</v>
      </c>
      <c r="B29" s="9">
        <v>0.5811</v>
      </c>
      <c r="C29" s="9">
        <v>0.5871</v>
      </c>
      <c r="D29" s="9">
        <v>0.5715</v>
      </c>
      <c r="E29" s="9">
        <v>0.5616</v>
      </c>
      <c r="F29" s="9">
        <v>0.5586</v>
      </c>
      <c r="G29" s="9">
        <v>0.5563</v>
      </c>
      <c r="H29" s="8">
        <v>0.5536</v>
      </c>
      <c r="I29" s="8">
        <v>0.5473</v>
      </c>
      <c r="J29" s="8">
        <v>0.5477</v>
      </c>
      <c r="K29" s="8">
        <v>0.5446</v>
      </c>
      <c r="L29" s="8">
        <v>0.5428</v>
      </c>
      <c r="M29" s="8">
        <v>0.5368</v>
      </c>
      <c r="N29" s="8">
        <v>0.5333</v>
      </c>
      <c r="O29" s="8">
        <v>0.5307</v>
      </c>
      <c r="P29" s="8">
        <v>0.5279</v>
      </c>
      <c r="Q29" s="8">
        <v>0.5224</v>
      </c>
      <c r="R29" s="8">
        <v>0.5243</v>
      </c>
      <c r="S29" s="8">
        <v>0.5239</v>
      </c>
      <c r="T29" s="8">
        <v>0.5222</v>
      </c>
      <c r="U29" s="8">
        <v>0.5211</v>
      </c>
      <c r="V29" s="8">
        <v>0.5172</v>
      </c>
      <c r="W29" s="8">
        <v>0.5211</v>
      </c>
      <c r="X29" s="8">
        <v>0.5175</v>
      </c>
      <c r="Y29" s="8">
        <v>0.5192</v>
      </c>
      <c r="Z29" s="8">
        <v>0.5199</v>
      </c>
    </row>
    <row r="30" spans="1:26" ht="12.75">
      <c r="A30" s="5" t="s">
        <v>8</v>
      </c>
      <c r="B30" s="9">
        <v>0.3275</v>
      </c>
      <c r="C30" s="9">
        <v>0.3187</v>
      </c>
      <c r="D30" s="9">
        <v>0.3094</v>
      </c>
      <c r="E30" s="9">
        <v>0.3012</v>
      </c>
      <c r="F30" s="9">
        <v>0.3</v>
      </c>
      <c r="G30" s="9">
        <v>0.2952</v>
      </c>
      <c r="H30" s="8">
        <v>0.2923</v>
      </c>
      <c r="I30" s="8">
        <v>0.2878</v>
      </c>
      <c r="J30" s="8">
        <v>0.2886</v>
      </c>
      <c r="K30" s="8">
        <v>0.2863</v>
      </c>
      <c r="L30" s="8">
        <v>0.2777</v>
      </c>
      <c r="M30" s="8">
        <v>0.2741</v>
      </c>
      <c r="N30" s="8">
        <v>0.2717</v>
      </c>
      <c r="O30" s="8">
        <v>0.2698</v>
      </c>
      <c r="P30" s="8">
        <v>0.2674</v>
      </c>
      <c r="Q30" s="8">
        <v>0.2637</v>
      </c>
      <c r="R30" s="8">
        <v>0.2658</v>
      </c>
      <c r="S30" s="8">
        <v>0.2657</v>
      </c>
      <c r="T30" s="8">
        <v>0.2641</v>
      </c>
      <c r="U30" s="8">
        <v>0.2587</v>
      </c>
      <c r="V30" s="8">
        <v>0.2559</v>
      </c>
      <c r="W30" s="8">
        <v>0.2618</v>
      </c>
      <c r="X30" s="8">
        <v>0.2619</v>
      </c>
      <c r="Y30" s="8">
        <v>0.2805</v>
      </c>
      <c r="Z30" s="8">
        <v>0.2811</v>
      </c>
    </row>
    <row r="31" spans="1:26" ht="12.75">
      <c r="A31" s="5" t="s">
        <v>9</v>
      </c>
      <c r="B31" s="9">
        <v>0.3367</v>
      </c>
      <c r="C31" s="9">
        <v>0.3323</v>
      </c>
      <c r="D31" s="9">
        <v>0.3226</v>
      </c>
      <c r="E31" s="9">
        <v>0.3141</v>
      </c>
      <c r="F31" s="9">
        <v>0.3125</v>
      </c>
      <c r="G31" s="9">
        <v>0.3077</v>
      </c>
      <c r="H31" s="8">
        <v>0.3048</v>
      </c>
      <c r="I31" s="8">
        <v>0.2969</v>
      </c>
      <c r="J31" s="8">
        <v>0.2978</v>
      </c>
      <c r="K31" s="8">
        <v>0.2955</v>
      </c>
      <c r="L31" s="8">
        <v>0.2931</v>
      </c>
      <c r="M31" s="8">
        <v>0.2897</v>
      </c>
      <c r="N31" s="8">
        <v>0.2873</v>
      </c>
      <c r="O31" s="8">
        <v>0.2836</v>
      </c>
      <c r="P31" s="8">
        <v>0.2808</v>
      </c>
      <c r="Q31" s="8">
        <v>0.2772</v>
      </c>
      <c r="R31" s="8">
        <v>0.2729</v>
      </c>
      <c r="S31" s="8">
        <v>0.2729</v>
      </c>
      <c r="T31" s="8">
        <v>0.2715</v>
      </c>
      <c r="U31" s="8">
        <v>0.266</v>
      </c>
      <c r="V31" s="8">
        <v>0.2635</v>
      </c>
      <c r="W31" s="8">
        <v>0.2671</v>
      </c>
      <c r="X31" s="8">
        <v>0.2663</v>
      </c>
      <c r="Y31" s="8">
        <v>0.2854</v>
      </c>
      <c r="Z31" s="8">
        <v>0.2861</v>
      </c>
    </row>
    <row r="32" spans="1:26" ht="12.75">
      <c r="A32" s="5" t="s">
        <v>13</v>
      </c>
      <c r="B32" s="9">
        <v>0.6805</v>
      </c>
      <c r="C32" s="9">
        <v>0.6795</v>
      </c>
      <c r="D32" s="9">
        <v>0.6721</v>
      </c>
      <c r="E32" s="9">
        <v>0.6594</v>
      </c>
      <c r="F32" s="9">
        <v>0.6554</v>
      </c>
      <c r="G32" s="9">
        <v>0.6573</v>
      </c>
      <c r="H32" s="8">
        <v>0.6539</v>
      </c>
      <c r="I32" s="8">
        <v>0.6452</v>
      </c>
      <c r="J32" s="8">
        <v>0.6383</v>
      </c>
      <c r="K32" s="8">
        <v>0.6393</v>
      </c>
      <c r="L32" s="8">
        <v>0.6367</v>
      </c>
      <c r="M32" s="8">
        <v>0.6341</v>
      </c>
      <c r="N32" s="8">
        <v>0.6413</v>
      </c>
      <c r="O32" s="8">
        <v>0.6426</v>
      </c>
      <c r="P32" s="8">
        <v>0.6369</v>
      </c>
      <c r="Q32" s="8">
        <v>0.6421</v>
      </c>
      <c r="R32" s="8">
        <v>0.6383</v>
      </c>
      <c r="S32" s="8">
        <v>0.6338</v>
      </c>
      <c r="T32" s="8">
        <v>0.6369</v>
      </c>
      <c r="U32" s="8">
        <v>0.6345</v>
      </c>
      <c r="V32" s="8">
        <v>0.6448</v>
      </c>
      <c r="W32" s="8">
        <v>0.6419</v>
      </c>
      <c r="X32" s="8">
        <v>0.6415</v>
      </c>
      <c r="Y32" s="8">
        <v>0.6392</v>
      </c>
      <c r="Z32" s="8">
        <v>0.6377</v>
      </c>
    </row>
    <row r="33" spans="1:26" ht="12.75">
      <c r="A33" s="5" t="s">
        <v>14</v>
      </c>
      <c r="B33" s="9">
        <v>0</v>
      </c>
      <c r="C33" s="9">
        <v>0</v>
      </c>
      <c r="D33" s="9">
        <v>0.0004</v>
      </c>
      <c r="E33" s="9">
        <v>0.0012</v>
      </c>
      <c r="F33" s="9">
        <v>0.0014</v>
      </c>
      <c r="G33" s="9">
        <v>0.0005</v>
      </c>
      <c r="H33" s="8">
        <v>0.0005</v>
      </c>
      <c r="I33" s="8">
        <v>0.0005</v>
      </c>
      <c r="J33" s="8">
        <v>0.0005</v>
      </c>
      <c r="K33" s="8">
        <v>0.0006</v>
      </c>
      <c r="L33" s="8">
        <v>0.0006</v>
      </c>
      <c r="M33" s="8">
        <v>0.0006</v>
      </c>
      <c r="N33" s="8">
        <v>0.0015</v>
      </c>
      <c r="O33" s="8">
        <v>0.0006</v>
      </c>
      <c r="P33" s="8">
        <v>0.0007</v>
      </c>
      <c r="Q33" s="8">
        <v>0.0007</v>
      </c>
      <c r="R33" s="8">
        <v>0.0007</v>
      </c>
      <c r="S33" s="8">
        <v>0.0008</v>
      </c>
      <c r="T33" s="8">
        <v>0.0008</v>
      </c>
      <c r="U33" s="8">
        <v>0.0008</v>
      </c>
      <c r="V33" s="8">
        <v>0.0008</v>
      </c>
      <c r="W33" s="8">
        <v>0.0009</v>
      </c>
      <c r="X33" s="8">
        <v>0.0009</v>
      </c>
      <c r="Y33" s="8">
        <v>0.0009</v>
      </c>
      <c r="Z33" s="8">
        <v>0.001</v>
      </c>
    </row>
    <row r="34" spans="1:26" ht="12.75">
      <c r="A34" s="5" t="s">
        <v>15</v>
      </c>
      <c r="B34" s="9">
        <v>0.0873</v>
      </c>
      <c r="C34" s="9">
        <v>0.0938</v>
      </c>
      <c r="D34" s="9">
        <v>0.098</v>
      </c>
      <c r="E34" s="9">
        <v>0.1023</v>
      </c>
      <c r="F34" s="9">
        <v>0.1049</v>
      </c>
      <c r="G34" s="9">
        <v>0.1076</v>
      </c>
      <c r="H34" s="8">
        <v>0.1095</v>
      </c>
      <c r="I34" s="8">
        <v>0.1124</v>
      </c>
      <c r="J34" s="8">
        <v>0.1155</v>
      </c>
      <c r="K34" s="8">
        <v>0.1157</v>
      </c>
      <c r="L34" s="8">
        <v>0.1146</v>
      </c>
      <c r="M34" s="8">
        <v>0.1156</v>
      </c>
      <c r="N34" s="8">
        <v>0.1105</v>
      </c>
      <c r="O34" s="8">
        <v>0.1109</v>
      </c>
      <c r="P34" s="8">
        <v>0.1116</v>
      </c>
      <c r="Q34" s="8">
        <v>0.1144</v>
      </c>
      <c r="R34" s="8">
        <v>0.1188</v>
      </c>
      <c r="S34" s="8">
        <v>0.1204</v>
      </c>
      <c r="T34" s="8">
        <v>0.1205</v>
      </c>
      <c r="U34" s="8">
        <v>0.1221</v>
      </c>
      <c r="V34" s="8">
        <v>0.1117</v>
      </c>
      <c r="W34" s="8">
        <v>0.1143</v>
      </c>
      <c r="X34" s="8">
        <v>0.1097</v>
      </c>
      <c r="Y34" s="8">
        <v>0.1104</v>
      </c>
      <c r="Z34" s="8">
        <v>0.1129</v>
      </c>
    </row>
    <row r="35" spans="1:26" ht="12.75">
      <c r="A35" s="5" t="s">
        <v>36</v>
      </c>
      <c r="B35" s="9">
        <v>0.2322</v>
      </c>
      <c r="C35" s="9">
        <v>0.2266</v>
      </c>
      <c r="D35" s="9">
        <v>0.2294</v>
      </c>
      <c r="E35" s="9">
        <v>0.2371</v>
      </c>
      <c r="F35" s="9">
        <v>0.2384</v>
      </c>
      <c r="G35" s="9">
        <v>0.2346</v>
      </c>
      <c r="H35" s="8">
        <v>0.2361</v>
      </c>
      <c r="I35" s="8">
        <v>0.2419</v>
      </c>
      <c r="J35" s="8">
        <v>0.2457</v>
      </c>
      <c r="K35" s="8">
        <v>0.2444</v>
      </c>
      <c r="L35" s="8">
        <v>0.2481</v>
      </c>
      <c r="M35" s="8">
        <v>0.2497</v>
      </c>
      <c r="N35" s="8">
        <v>0.2467</v>
      </c>
      <c r="O35" s="8">
        <v>0.2459</v>
      </c>
      <c r="P35" s="8">
        <v>0.2508</v>
      </c>
      <c r="Q35" s="8">
        <v>0.2428</v>
      </c>
      <c r="R35" s="8">
        <v>0.2422</v>
      </c>
      <c r="S35" s="8">
        <v>0.245</v>
      </c>
      <c r="T35" s="8">
        <v>0.2418</v>
      </c>
      <c r="U35" s="8">
        <v>0.2426</v>
      </c>
      <c r="V35" s="8">
        <v>0.2427</v>
      </c>
      <c r="W35" s="8">
        <v>0.2429</v>
      </c>
      <c r="X35" s="8">
        <v>0.2479</v>
      </c>
      <c r="Y35" s="8">
        <v>0.2494</v>
      </c>
      <c r="Z35" s="8">
        <v>0.2485</v>
      </c>
    </row>
    <row r="36" spans="1:26" ht="12.75">
      <c r="A36" s="5" t="s">
        <v>10</v>
      </c>
      <c r="B36" s="30">
        <v>59317.58</v>
      </c>
      <c r="C36" s="30">
        <v>58168.16</v>
      </c>
      <c r="D36" s="30">
        <v>57447.98</v>
      </c>
      <c r="E36" s="30">
        <v>56852.79</v>
      </c>
      <c r="F36" s="30">
        <v>56444.82</v>
      </c>
      <c r="G36" s="30">
        <v>55845.43</v>
      </c>
      <c r="H36" s="31">
        <v>55672.91</v>
      </c>
      <c r="I36" s="31">
        <v>54877.48</v>
      </c>
      <c r="J36" s="31">
        <v>54787.15</v>
      </c>
      <c r="K36" s="31">
        <v>53238.91</v>
      </c>
      <c r="L36" s="31">
        <v>52617.17</v>
      </c>
      <c r="M36" s="31">
        <v>52269.6</v>
      </c>
      <c r="N36" s="31">
        <v>51564.38</v>
      </c>
      <c r="O36" s="31">
        <v>51289.2</v>
      </c>
      <c r="P36" s="31">
        <v>50375.32</v>
      </c>
      <c r="Q36" s="31">
        <v>49267.41</v>
      </c>
      <c r="R36" s="31">
        <v>48682.24</v>
      </c>
      <c r="S36" s="31">
        <v>49150.39</v>
      </c>
      <c r="T36" s="31">
        <v>48807.9</v>
      </c>
      <c r="U36" s="31">
        <v>48020.56</v>
      </c>
      <c r="V36" s="31">
        <v>48121.66</v>
      </c>
      <c r="W36" s="31">
        <v>47644</v>
      </c>
      <c r="X36" s="31">
        <v>46213.95</v>
      </c>
      <c r="Y36" s="31">
        <v>46050.81</v>
      </c>
      <c r="Z36" s="31">
        <v>46268.72</v>
      </c>
    </row>
    <row r="37" spans="1:26" ht="12.75">
      <c r="A37" s="5" t="s">
        <v>6</v>
      </c>
      <c r="B37" s="9">
        <v>0.06453</v>
      </c>
      <c r="C37" s="9">
        <v>0.06504</v>
      </c>
      <c r="D37" s="9">
        <v>0.06613</v>
      </c>
      <c r="E37" s="9">
        <v>0.06672</v>
      </c>
      <c r="F37" s="9">
        <v>0.06675</v>
      </c>
      <c r="G37" s="9">
        <v>0.06687</v>
      </c>
      <c r="H37" s="8">
        <v>0.067</v>
      </c>
      <c r="I37" s="8">
        <v>0.06693</v>
      </c>
      <c r="J37" s="8">
        <v>0.06686</v>
      </c>
      <c r="K37" s="8">
        <v>0.06687</v>
      </c>
      <c r="L37" s="8">
        <v>0.067</v>
      </c>
      <c r="M37" s="8">
        <v>0.06704</v>
      </c>
      <c r="N37" s="8">
        <v>0.06463</v>
      </c>
      <c r="O37" s="8">
        <v>0.06468</v>
      </c>
      <c r="P37" s="8">
        <v>0.06471</v>
      </c>
      <c r="Q37" s="8">
        <v>0.06476</v>
      </c>
      <c r="R37" s="8">
        <v>0.06476</v>
      </c>
      <c r="S37" s="8">
        <v>0.06472</v>
      </c>
      <c r="T37" s="8">
        <v>0.06469</v>
      </c>
      <c r="U37" s="8">
        <v>0.06467</v>
      </c>
      <c r="V37" s="8">
        <v>0.06475</v>
      </c>
      <c r="W37" s="8">
        <v>0.06485</v>
      </c>
      <c r="X37" s="8">
        <v>0.06484</v>
      </c>
      <c r="Y37" s="8">
        <v>0.06485</v>
      </c>
      <c r="Z37" s="8">
        <v>0.06735</v>
      </c>
    </row>
    <row r="38" spans="1:26" ht="12.75">
      <c r="A38" s="5" t="s">
        <v>28</v>
      </c>
      <c r="B38" s="14">
        <v>15.45</v>
      </c>
      <c r="C38" s="14">
        <v>15.23</v>
      </c>
      <c r="D38" s="14">
        <v>15.22</v>
      </c>
      <c r="E38" s="14">
        <v>14.82</v>
      </c>
      <c r="F38" s="13">
        <v>14.7</v>
      </c>
      <c r="G38" s="13">
        <v>14.48</v>
      </c>
      <c r="H38" s="13">
        <v>14.33</v>
      </c>
      <c r="I38" s="13">
        <v>14.2</v>
      </c>
      <c r="J38" s="13">
        <v>14.06</v>
      </c>
      <c r="K38" s="13">
        <v>13.92</v>
      </c>
      <c r="L38" s="13">
        <v>13.87</v>
      </c>
      <c r="M38" s="13">
        <v>13.75</v>
      </c>
      <c r="N38" s="13">
        <v>13.64</v>
      </c>
      <c r="O38" s="13">
        <v>13.55</v>
      </c>
      <c r="P38" s="13">
        <v>13.41</v>
      </c>
      <c r="Q38" s="13">
        <v>13.28</v>
      </c>
      <c r="R38" s="13">
        <v>13.18</v>
      </c>
      <c r="S38" s="13">
        <v>13.06</v>
      </c>
      <c r="T38" s="13">
        <v>12.96</v>
      </c>
      <c r="U38" s="13">
        <v>12.83</v>
      </c>
      <c r="V38" s="13">
        <v>12.55</v>
      </c>
      <c r="W38" s="13">
        <v>12.47</v>
      </c>
      <c r="X38" s="13">
        <v>12.38</v>
      </c>
      <c r="Y38" s="13">
        <v>12.35</v>
      </c>
      <c r="Z38" s="13">
        <v>12.24</v>
      </c>
    </row>
    <row r="39" spans="1:26" ht="12.75">
      <c r="A39" s="5" t="s">
        <v>16</v>
      </c>
      <c r="B39" s="9">
        <v>0.4943</v>
      </c>
      <c r="C39" s="9">
        <v>0.507</v>
      </c>
      <c r="D39" s="9">
        <v>0.5075</v>
      </c>
      <c r="E39" s="9">
        <v>0.5147</v>
      </c>
      <c r="F39" s="9">
        <v>0.5143</v>
      </c>
      <c r="G39" s="9">
        <v>0.52</v>
      </c>
      <c r="H39" s="9">
        <v>0.5298</v>
      </c>
      <c r="I39" s="9">
        <v>0.5315</v>
      </c>
      <c r="J39" s="9">
        <v>0.5366</v>
      </c>
      <c r="K39" s="9">
        <v>0.5354</v>
      </c>
      <c r="L39" s="9">
        <v>0.5392</v>
      </c>
      <c r="M39" s="9">
        <v>0.5405</v>
      </c>
      <c r="N39" s="9">
        <v>0.5368</v>
      </c>
      <c r="O39" s="9">
        <v>0.543</v>
      </c>
      <c r="P39" s="9">
        <v>0.5459</v>
      </c>
      <c r="Q39" s="9">
        <v>0.551</v>
      </c>
      <c r="R39" s="9">
        <v>0.5617</v>
      </c>
      <c r="S39" s="9">
        <v>0.5633</v>
      </c>
      <c r="T39" s="9">
        <v>0.5637</v>
      </c>
      <c r="U39" s="9">
        <v>0.5675</v>
      </c>
      <c r="V39" s="9">
        <v>0.5688</v>
      </c>
      <c r="W39" s="9">
        <v>0.5748</v>
      </c>
      <c r="X39" s="9">
        <v>0.5683</v>
      </c>
      <c r="Y39" s="9">
        <v>0.5725</v>
      </c>
      <c r="Z39" s="9">
        <v>0.5773</v>
      </c>
    </row>
    <row r="40" spans="1:26" ht="12.75">
      <c r="A40" s="5" t="s">
        <v>17</v>
      </c>
      <c r="B40" s="9">
        <v>0.5057</v>
      </c>
      <c r="C40" s="9">
        <v>0.493</v>
      </c>
      <c r="D40" s="9">
        <v>0.4925</v>
      </c>
      <c r="E40" s="9">
        <v>0.4853</v>
      </c>
      <c r="F40" s="9">
        <v>0.4857</v>
      </c>
      <c r="G40" s="9">
        <v>0.48</v>
      </c>
      <c r="H40" s="9">
        <v>0.4702</v>
      </c>
      <c r="I40" s="9">
        <v>0.4685</v>
      </c>
      <c r="J40" s="9">
        <v>0.4634</v>
      </c>
      <c r="K40" s="9">
        <v>0.4646</v>
      </c>
      <c r="L40" s="9">
        <v>0.4608</v>
      </c>
      <c r="M40" s="9">
        <v>0.4595</v>
      </c>
      <c r="N40" s="9">
        <v>0.4632</v>
      </c>
      <c r="O40" s="9">
        <v>0.457</v>
      </c>
      <c r="P40" s="9">
        <v>0.4541</v>
      </c>
      <c r="Q40" s="9">
        <v>0.449</v>
      </c>
      <c r="R40" s="9">
        <v>0.4383</v>
      </c>
      <c r="S40" s="9">
        <v>0.4367</v>
      </c>
      <c r="T40" s="9">
        <v>0.4363</v>
      </c>
      <c r="U40" s="9">
        <v>0.4325</v>
      </c>
      <c r="V40" s="9">
        <v>0.4312</v>
      </c>
      <c r="W40" s="9">
        <v>0.4252</v>
      </c>
      <c r="X40" s="9">
        <v>0.4317</v>
      </c>
      <c r="Y40" s="9">
        <v>0.4275</v>
      </c>
      <c r="Z40" s="9">
        <v>0.4227</v>
      </c>
    </row>
    <row r="41" spans="1:26" ht="12.75">
      <c r="A41" s="5" t="s">
        <v>18</v>
      </c>
      <c r="B41" s="9">
        <v>0.129</v>
      </c>
      <c r="C41" s="9">
        <v>0.1282</v>
      </c>
      <c r="D41" s="9">
        <v>0.1349</v>
      </c>
      <c r="E41" s="9">
        <v>0.1358</v>
      </c>
      <c r="F41" s="9">
        <v>0.1365</v>
      </c>
      <c r="G41" s="9">
        <v>0.1338</v>
      </c>
      <c r="H41" s="9">
        <v>0.1338</v>
      </c>
      <c r="I41" s="9">
        <v>0.1339</v>
      </c>
      <c r="J41" s="9">
        <v>0.1305</v>
      </c>
      <c r="K41" s="9">
        <v>0.1262</v>
      </c>
      <c r="L41" s="9">
        <v>0.1299</v>
      </c>
      <c r="M41" s="9">
        <v>0.1278</v>
      </c>
      <c r="N41" s="9">
        <v>0.1291</v>
      </c>
      <c r="O41" s="9">
        <v>0.1303</v>
      </c>
      <c r="P41" s="9">
        <v>0.129</v>
      </c>
      <c r="Q41" s="9">
        <v>0.1339</v>
      </c>
      <c r="R41" s="9">
        <v>0.1341</v>
      </c>
      <c r="S41" s="9">
        <v>0.1307</v>
      </c>
      <c r="T41" s="9">
        <v>0.1266</v>
      </c>
      <c r="U41" s="9">
        <v>0.1298</v>
      </c>
      <c r="V41" s="9">
        <v>0.1223</v>
      </c>
      <c r="W41" s="9">
        <v>0.1218</v>
      </c>
      <c r="X41" s="9">
        <v>0.1174</v>
      </c>
      <c r="Y41" s="9">
        <v>0.1155</v>
      </c>
      <c r="Z41" s="9">
        <v>0.1151</v>
      </c>
    </row>
    <row r="42" spans="1:26" ht="12.75">
      <c r="A42" s="5" t="s">
        <v>19</v>
      </c>
      <c r="B42" s="9">
        <v>0.3437</v>
      </c>
      <c r="C42" s="9">
        <v>0.3492</v>
      </c>
      <c r="D42" s="9">
        <v>0.3428</v>
      </c>
      <c r="E42" s="9">
        <v>0.3429</v>
      </c>
      <c r="F42" s="9">
        <v>0.3382</v>
      </c>
      <c r="G42" s="9">
        <v>0.3388</v>
      </c>
      <c r="H42" s="9">
        <v>0.3427</v>
      </c>
      <c r="I42" s="9">
        <v>0.3414</v>
      </c>
      <c r="J42" s="9">
        <v>0.3477</v>
      </c>
      <c r="K42" s="9">
        <v>0.3475</v>
      </c>
      <c r="L42" s="9">
        <v>0.3417</v>
      </c>
      <c r="M42" s="9">
        <v>0.3518</v>
      </c>
      <c r="N42" s="9">
        <v>0.3585</v>
      </c>
      <c r="O42" s="9">
        <v>0.3627</v>
      </c>
      <c r="P42" s="9">
        <v>0.3629</v>
      </c>
      <c r="Q42" s="9">
        <v>0.3633</v>
      </c>
      <c r="R42" s="9">
        <v>0.3629</v>
      </c>
      <c r="S42" s="9">
        <v>0.363</v>
      </c>
      <c r="T42" s="9">
        <v>0.3705</v>
      </c>
      <c r="U42" s="9">
        <v>0.3669</v>
      </c>
      <c r="V42" s="9">
        <v>0.3741</v>
      </c>
      <c r="W42" s="9">
        <v>0.3767</v>
      </c>
      <c r="X42" s="9">
        <v>0.3752</v>
      </c>
      <c r="Y42" s="9">
        <v>0.3816</v>
      </c>
      <c r="Z42" s="9">
        <v>0.3847</v>
      </c>
    </row>
    <row r="43" spans="1:26" ht="12.75">
      <c r="A43" s="5" t="s">
        <v>20</v>
      </c>
      <c r="B43" s="9">
        <v>0.9973</v>
      </c>
      <c r="C43" s="9">
        <v>0.9972</v>
      </c>
      <c r="D43" s="9">
        <v>0.9966</v>
      </c>
      <c r="E43" s="9">
        <v>0.9965</v>
      </c>
      <c r="F43" s="9">
        <v>0.9964</v>
      </c>
      <c r="G43" s="9">
        <v>0.9962</v>
      </c>
      <c r="H43" s="8">
        <v>0.9961</v>
      </c>
      <c r="I43" s="8">
        <v>0.9959</v>
      </c>
      <c r="J43" s="8">
        <v>0.9958</v>
      </c>
      <c r="K43" s="8">
        <v>0.9955</v>
      </c>
      <c r="L43" s="8">
        <v>0.9969</v>
      </c>
      <c r="M43" s="8">
        <v>0.9967</v>
      </c>
      <c r="N43" s="8">
        <v>0.9966</v>
      </c>
      <c r="O43" s="8">
        <v>0.9965</v>
      </c>
      <c r="P43" s="8">
        <v>0.9963</v>
      </c>
      <c r="Q43" s="8">
        <v>0.9957</v>
      </c>
      <c r="R43" s="8">
        <v>0.9956</v>
      </c>
      <c r="S43" s="8">
        <v>0.9946</v>
      </c>
      <c r="T43" s="8">
        <v>0.9944</v>
      </c>
      <c r="U43" s="8">
        <v>0.9943</v>
      </c>
      <c r="V43" s="8">
        <v>0.994</v>
      </c>
      <c r="W43" s="8">
        <v>0.9938</v>
      </c>
      <c r="X43" s="8">
        <v>0.9935</v>
      </c>
      <c r="Y43" s="8">
        <v>0.9933</v>
      </c>
      <c r="Z43" s="8">
        <v>0.9931</v>
      </c>
    </row>
    <row r="44" spans="1:26" ht="12.75">
      <c r="A44" s="5" t="s">
        <v>21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8">
        <v>0</v>
      </c>
      <c r="I44" s="8">
        <v>0.0005</v>
      </c>
      <c r="J44" s="8">
        <v>0.0005</v>
      </c>
      <c r="K44" s="8">
        <v>0.0006</v>
      </c>
      <c r="L44" s="8">
        <v>0.0006</v>
      </c>
      <c r="M44" s="8">
        <v>0.0006</v>
      </c>
      <c r="N44" s="8">
        <v>0.0006</v>
      </c>
      <c r="O44" s="8">
        <v>0.0007</v>
      </c>
      <c r="P44" s="8">
        <v>0.0007</v>
      </c>
      <c r="Q44" s="8">
        <v>0.0007</v>
      </c>
      <c r="R44" s="8">
        <v>0.0007</v>
      </c>
      <c r="S44" s="8">
        <v>0.0008</v>
      </c>
      <c r="T44" s="8">
        <v>0.0008</v>
      </c>
      <c r="U44" s="8">
        <v>0.0008</v>
      </c>
      <c r="V44" s="8">
        <v>0.0008</v>
      </c>
      <c r="W44" s="8">
        <v>0.0009</v>
      </c>
      <c r="X44" s="8">
        <v>0.0009</v>
      </c>
      <c r="Y44" s="8">
        <v>0.0009</v>
      </c>
      <c r="Z44" s="8">
        <v>0.001</v>
      </c>
    </row>
    <row r="45" spans="1:26" ht="12.75">
      <c r="A45" s="5" t="s">
        <v>22</v>
      </c>
      <c r="B45" s="8">
        <v>0.0027</v>
      </c>
      <c r="C45" s="8">
        <v>0.0028</v>
      </c>
      <c r="D45" s="8">
        <v>0.0034</v>
      </c>
      <c r="E45" s="8">
        <v>0.0035</v>
      </c>
      <c r="F45" s="9">
        <v>0.0036</v>
      </c>
      <c r="G45" s="9">
        <v>0.0038</v>
      </c>
      <c r="H45" s="8">
        <v>0.0039</v>
      </c>
      <c r="I45" s="8">
        <v>0.0036</v>
      </c>
      <c r="J45" s="8">
        <v>0.0037</v>
      </c>
      <c r="K45" s="8">
        <v>0.0039</v>
      </c>
      <c r="L45" s="8">
        <v>0.0025</v>
      </c>
      <c r="M45" s="8">
        <v>0.0026</v>
      </c>
      <c r="N45" s="8">
        <v>0.0027</v>
      </c>
      <c r="O45" s="8">
        <v>0.0028</v>
      </c>
      <c r="P45" s="8">
        <v>0.003</v>
      </c>
      <c r="Q45" s="8">
        <v>0.0036</v>
      </c>
      <c r="R45" s="8">
        <v>0.0037</v>
      </c>
      <c r="S45" s="8">
        <v>0.0047</v>
      </c>
      <c r="T45" s="8">
        <v>0.0048</v>
      </c>
      <c r="U45" s="8">
        <v>0.0049</v>
      </c>
      <c r="V45" s="8">
        <v>0.0052</v>
      </c>
      <c r="W45" s="8">
        <v>0.0054</v>
      </c>
      <c r="X45" s="8">
        <v>0.0056</v>
      </c>
      <c r="Y45" s="8">
        <v>0.0057</v>
      </c>
      <c r="Z45" s="8">
        <v>0.006</v>
      </c>
    </row>
    <row r="46" spans="1:26" ht="12.75">
      <c r="A46" s="5" t="s">
        <v>43</v>
      </c>
      <c r="B46" s="8">
        <v>0.9823</v>
      </c>
      <c r="C46" s="8">
        <v>0.9815</v>
      </c>
      <c r="D46" s="8">
        <v>0.9809</v>
      </c>
      <c r="E46" s="8">
        <v>0.9808</v>
      </c>
      <c r="F46" s="9">
        <v>0.9802</v>
      </c>
      <c r="G46" s="9">
        <v>0.9812</v>
      </c>
      <c r="H46" s="8">
        <v>0.9807</v>
      </c>
      <c r="I46" s="8">
        <v>0.9809</v>
      </c>
      <c r="J46" s="8">
        <v>0.9809</v>
      </c>
      <c r="K46" s="8">
        <v>0.9812</v>
      </c>
      <c r="L46" s="8">
        <v>0.9807</v>
      </c>
      <c r="M46" s="8">
        <v>0.9798</v>
      </c>
      <c r="N46" s="8">
        <v>0.979</v>
      </c>
      <c r="O46" s="8">
        <v>0.9803</v>
      </c>
      <c r="P46" s="8">
        <v>0.9792</v>
      </c>
      <c r="Q46" s="8">
        <v>0.9784</v>
      </c>
      <c r="R46" s="8">
        <v>0.9776</v>
      </c>
      <c r="S46" s="8">
        <v>0.9774</v>
      </c>
      <c r="T46" s="8">
        <v>0.9773</v>
      </c>
      <c r="U46" s="8">
        <v>0.977</v>
      </c>
      <c r="V46" s="8">
        <v>0.976</v>
      </c>
      <c r="W46" s="8">
        <v>0.9765</v>
      </c>
      <c r="X46" s="8">
        <v>0.9756</v>
      </c>
      <c r="Y46" s="8">
        <v>0.9754</v>
      </c>
      <c r="Z46" s="8">
        <v>0.9753</v>
      </c>
    </row>
  </sheetData>
  <printOptions/>
  <pageMargins left="0.75" right="0.75" top="1" bottom="1" header="0.5" footer="0.5"/>
  <pageSetup horizontalDpi="600" verticalDpi="600" orientation="landscape" paperSize="9" scale="37" r:id="rId3"/>
  <rowBreaks count="3" manualBreakCount="3">
    <brk id="47" max="255" man="1"/>
    <brk id="111" max="255" man="1"/>
    <brk id="17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65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4.57421875" style="19" customWidth="1"/>
    <col min="2" max="25" width="9.140625" style="19" customWidth="1"/>
    <col min="26" max="26" width="10.8515625" style="19" customWidth="1"/>
    <col min="27" max="31" width="9.140625" style="19" customWidth="1"/>
    <col min="32" max="32" width="6.28125" style="19" customWidth="1"/>
    <col min="33" max="33" width="2.28125" style="19" customWidth="1"/>
    <col min="34" max="16384" width="9.140625" style="19" customWidth="1"/>
  </cols>
  <sheetData>
    <row r="1" spans="1:33" ht="13.5" thickTop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8"/>
    </row>
    <row r="2" spans="1:33" ht="15.7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1"/>
      <c r="N2" s="21"/>
      <c r="O2" s="22" t="s">
        <v>31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G2" s="23"/>
    </row>
    <row r="3" spans="1:33" ht="12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 t="s">
        <v>32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G3" s="23"/>
    </row>
    <row r="4" spans="1:33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G4" s="23"/>
    </row>
    <row r="5" spans="1:33" ht="12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G5" s="23"/>
    </row>
    <row r="6" spans="1:33" ht="12.7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G6" s="23"/>
    </row>
    <row r="7" spans="1:33" ht="12.7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G7" s="23"/>
    </row>
    <row r="8" spans="1:33" ht="12.7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G8" s="23"/>
    </row>
    <row r="9" spans="1:33" ht="12.7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G9" s="23"/>
    </row>
    <row r="10" spans="1:33" ht="12.7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G10" s="23"/>
    </row>
    <row r="11" spans="1:33" ht="12.7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G11" s="23"/>
    </row>
    <row r="12" spans="1:33" ht="12.7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G12" s="23"/>
    </row>
    <row r="13" spans="1:33" ht="12.7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G13" s="23"/>
    </row>
    <row r="14" spans="1:33" ht="12.7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G14" s="23"/>
    </row>
    <row r="15" spans="1:33" ht="12.7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G15" s="23"/>
    </row>
    <row r="16" spans="1:33" ht="12.7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G16" s="23"/>
    </row>
    <row r="17" spans="1:33" ht="12.7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G17" s="23"/>
    </row>
    <row r="18" spans="1:33" ht="12.7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G18" s="23"/>
    </row>
    <row r="19" spans="1:33" ht="12.7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G19" s="23"/>
    </row>
    <row r="20" spans="1:33" ht="12.7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G20" s="23"/>
    </row>
    <row r="21" spans="1:33" ht="12.7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G21" s="23"/>
    </row>
    <row r="22" spans="1:33" ht="12.7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G22" s="23"/>
    </row>
    <row r="23" spans="1:33" ht="12.7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G23" s="23"/>
    </row>
    <row r="24" spans="1:33" ht="12.7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G24" s="23"/>
    </row>
    <row r="25" spans="1:33" ht="12.7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G25" s="23"/>
    </row>
    <row r="26" spans="1:33" ht="12.7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G26" s="23"/>
    </row>
    <row r="27" spans="1:33" ht="12.7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G27" s="23"/>
    </row>
    <row r="28" spans="1:33" ht="12.7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G28" s="23"/>
    </row>
    <row r="29" spans="1:33" ht="12.7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G29" s="23"/>
    </row>
    <row r="30" spans="1:33" ht="12.7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G30" s="23"/>
    </row>
    <row r="31" spans="1:33" ht="12.7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G31" s="23"/>
    </row>
    <row r="32" spans="1:33" ht="12.7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G32" s="23"/>
    </row>
    <row r="33" spans="1:33" ht="12.7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G33" s="23"/>
    </row>
    <row r="34" spans="1:33" ht="12.7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G34" s="23"/>
    </row>
    <row r="35" spans="1:33" ht="12.7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G35" s="23"/>
    </row>
    <row r="36" spans="1:33" ht="12.7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G36" s="23"/>
    </row>
    <row r="37" spans="1:33" ht="12.7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G37" s="23"/>
    </row>
    <row r="38" spans="1:33" ht="12.7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G38" s="23"/>
    </row>
    <row r="39" spans="1:33" ht="12.7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G39" s="23"/>
    </row>
    <row r="40" spans="1:33" ht="12.7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G40" s="23"/>
    </row>
    <row r="41" spans="1:33" ht="12.7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G41" s="23"/>
    </row>
    <row r="42" spans="1:33" ht="12.7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G42" s="23"/>
    </row>
    <row r="43" spans="1:33" ht="12.7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G43" s="23"/>
    </row>
    <row r="44" spans="1:33" ht="12.7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G44" s="23"/>
    </row>
    <row r="45" spans="1:33" ht="12.7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G45" s="23"/>
    </row>
    <row r="46" spans="1:33" ht="12.7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G46" s="23"/>
    </row>
    <row r="47" spans="1:33" ht="12.7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G47" s="23"/>
    </row>
    <row r="48" spans="1:33" ht="12.75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G48" s="23"/>
    </row>
    <row r="49" spans="1:33" ht="12.7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G49" s="23"/>
    </row>
    <row r="50" spans="1:33" ht="12.75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G50" s="23"/>
    </row>
    <row r="51" spans="1:33" ht="12.75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G51" s="23"/>
    </row>
    <row r="52" spans="1:33" ht="12.7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G52" s="23"/>
    </row>
    <row r="53" spans="1:33" ht="12.75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G53" s="23"/>
    </row>
    <row r="54" spans="1:33" ht="12.75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G54" s="23"/>
    </row>
    <row r="55" spans="1:33" ht="12.7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G55" s="23"/>
    </row>
    <row r="56" spans="1:33" ht="12.7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G56" s="23"/>
    </row>
    <row r="57" spans="1:33" ht="12.75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G57" s="23"/>
    </row>
    <row r="58" spans="1:33" ht="12.7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G58" s="23"/>
    </row>
    <row r="59" spans="1:33" ht="12.75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G59" s="23"/>
    </row>
    <row r="60" spans="1:33" ht="12.7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G60" s="23"/>
    </row>
    <row r="61" spans="1:33" ht="12.75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G61" s="23"/>
    </row>
    <row r="62" spans="1:33" ht="12.75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G62" s="23"/>
    </row>
    <row r="63" spans="1:33" ht="12.7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G63" s="23"/>
    </row>
    <row r="64" spans="1:33" ht="12.7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G64" s="23"/>
    </row>
    <row r="65" spans="1:33" ht="13.5" thickBo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6"/>
    </row>
    <row r="66" ht="13.5" thickTop="1"/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2006-10-20T07:54:29Z</cp:lastPrinted>
  <dcterms:created xsi:type="dcterms:W3CDTF">2002-08-22T07:01:03Z</dcterms:created>
  <dcterms:modified xsi:type="dcterms:W3CDTF">2006-11-02T11:55:59Z</dcterms:modified>
  <cp:category/>
  <cp:version/>
  <cp:contentType/>
  <cp:contentStatus/>
</cp:coreProperties>
</file>