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Summary" sheetId="1" r:id="rId1"/>
    <sheet name="Graphs" sheetId="2" r:id="rId2"/>
  </sheets>
  <definedNames>
    <definedName name="_xlnm.Print_Area" localSheetId="1">'Graphs'!$A$1:$Z$85</definedName>
    <definedName name="_xlnm.Print_Area" localSheetId="0">'Summary'!$A$1:$T$210</definedName>
  </definedNames>
  <calcPr fullCalcOnLoad="1"/>
</workbook>
</file>

<file path=xl/sharedStrings.xml><?xml version="1.0" encoding="utf-8"?>
<sst xmlns="http://schemas.openxmlformats.org/spreadsheetml/2006/main" count="66" uniqueCount="48">
  <si>
    <t>Finance for People (No.4) PLC</t>
  </si>
  <si>
    <t>Opening PDL Balance</t>
  </si>
  <si>
    <t>N/A</t>
  </si>
  <si>
    <t>Performing Loans</t>
  </si>
  <si>
    <t>Underlying Assets</t>
  </si>
  <si>
    <t>Weighted Average LTV</t>
  </si>
  <si>
    <t>Weighted Average Interest Rate</t>
  </si>
  <si>
    <t>Total Notes</t>
  </si>
  <si>
    <t>Class B Notes</t>
  </si>
  <si>
    <t>Class A1 Notes</t>
  </si>
  <si>
    <t>Class A2 Notes</t>
  </si>
  <si>
    <t>First Loss Fund balance</t>
  </si>
  <si>
    <t>FINANCE FOR PEOPLE (NO.4) PLC</t>
  </si>
  <si>
    <t>Mortgage Asset Balance</t>
  </si>
  <si>
    <t>Lifetime Redemption Rate</t>
  </si>
  <si>
    <t>Quarterly Redemption Rate</t>
  </si>
  <si>
    <t>Further Advances released in the quarter</t>
  </si>
  <si>
    <t>First Loss Fund as a % of the Mortgages</t>
  </si>
  <si>
    <t>Quarterly Losses</t>
  </si>
  <si>
    <t>PDL Replenishment made during the quarter</t>
  </si>
  <si>
    <t>Outstanding PDL at end of the quarter</t>
  </si>
  <si>
    <t>Spread Trap repayment in the quarter</t>
  </si>
  <si>
    <t xml:space="preserve">Spread % (WA Funding Rate versus WA Interest Rate) </t>
  </si>
  <si>
    <t>Quarterly surplus income to the Issuer</t>
  </si>
  <si>
    <t>Number of Properties in Possession</t>
  </si>
  <si>
    <t>Average Number of months in Arrears at the Sale Date</t>
  </si>
  <si>
    <t>&gt;1 to 2 months arrears</t>
  </si>
  <si>
    <t>&gt;2 to 3 months arrears</t>
  </si>
  <si>
    <t>&gt;3 months arrears</t>
  </si>
  <si>
    <t xml:space="preserve">Total </t>
  </si>
  <si>
    <t>Weighted Average Nationwide Indexed LTV</t>
  </si>
  <si>
    <t>Weighted Halifax Indexed LTV</t>
  </si>
  <si>
    <t>% of Variable Rate Mortgages</t>
  </si>
  <si>
    <t>% of Fixed Rate Mortgages</t>
  </si>
  <si>
    <t>% of Libor Linked Mortgages</t>
  </si>
  <si>
    <t>Weighted Average Loan Size</t>
  </si>
  <si>
    <t>% of Interest Only Mortgages</t>
  </si>
  <si>
    <t>% of Repayment Mortgages</t>
  </si>
  <si>
    <t>% of Mortgages in London</t>
  </si>
  <si>
    <t>% of Mortgages in the South East</t>
  </si>
  <si>
    <t>% of Owner Occupied Mortgages</t>
  </si>
  <si>
    <t>% of Buy to Let Mortgages - Professional Landlords</t>
  </si>
  <si>
    <t>% of Buy to Let Mortgages - Amateur Landlords</t>
  </si>
  <si>
    <t>Class B Notes as a % of the Total Notes</t>
  </si>
  <si>
    <t>Surplus Income as a % of the Mortgages</t>
  </si>
  <si>
    <t>Weighted Average Maturity Date (years)</t>
  </si>
  <si>
    <t>Losses as a % of the Mortgages</t>
  </si>
  <si>
    <t>Quarterly Loss Rate (annualised)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</si>
</sst>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mmmm\-yy"/>
    <numFmt numFmtId="174" formatCode="0.000%"/>
    <numFmt numFmtId="175" formatCode="0.0000%"/>
    <numFmt numFmtId="176" formatCode="#,##0.0"/>
    <numFmt numFmtId="177" formatCode="0.0000"/>
    <numFmt numFmtId="178" formatCode="0.000"/>
    <numFmt numFmtId="179" formatCode="d\-mmm\-yy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6"/>
      <name val="Arial"/>
      <family val="0"/>
    </font>
    <font>
      <sz val="15.25"/>
      <name val="Arial"/>
      <family val="0"/>
    </font>
    <font>
      <sz val="18.75"/>
      <name val="Arial"/>
      <family val="0"/>
    </font>
    <font>
      <b/>
      <sz val="9"/>
      <name val="Arial"/>
      <family val="2"/>
    </font>
    <font>
      <b/>
      <sz val="8.25"/>
      <name val="Arial"/>
      <family val="2"/>
    </font>
    <font>
      <sz val="8.5"/>
      <name val="Arial"/>
      <family val="2"/>
    </font>
    <font>
      <b/>
      <sz val="10.5"/>
      <name val="Arial"/>
      <family val="2"/>
    </font>
    <font>
      <b/>
      <sz val="9.25"/>
      <name val="Arial"/>
      <family val="2"/>
    </font>
    <font>
      <sz val="20.75"/>
      <name val="Arial"/>
      <family val="0"/>
    </font>
    <font>
      <sz val="15"/>
      <name val="Arial"/>
      <family val="0"/>
    </font>
    <font>
      <sz val="19.25"/>
      <name val="Arial"/>
      <family val="0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7"/>
      <name val="Arial"/>
      <family val="2"/>
    </font>
    <font>
      <b/>
      <sz val="12"/>
      <color indexed="18"/>
      <name val="Arial"/>
      <family val="2"/>
    </font>
    <font>
      <u val="single"/>
      <sz val="10"/>
      <color indexed="36"/>
      <name val="Arial"/>
      <family val="0"/>
    </font>
    <font>
      <b/>
      <u val="single"/>
      <sz val="12"/>
      <color indexed="18"/>
      <name val="Arial"/>
      <family val="2"/>
    </font>
    <font>
      <sz val="14.75"/>
      <name val="Arial"/>
      <family val="0"/>
    </font>
    <font>
      <sz val="7.25"/>
      <name val="Arial"/>
      <family val="2"/>
    </font>
    <font>
      <sz val="18"/>
      <name val="Arial"/>
      <family val="0"/>
    </font>
    <font>
      <sz val="15.75"/>
      <name val="Arial"/>
      <family val="0"/>
    </font>
    <font>
      <b/>
      <sz val="9.5"/>
      <name val="Arial"/>
      <family val="2"/>
    </font>
    <font>
      <sz val="6.75"/>
      <name val="Arial"/>
      <family val="2"/>
    </font>
    <font>
      <sz val="20"/>
      <name val="Arial"/>
      <family val="0"/>
    </font>
    <font>
      <sz val="16.5"/>
      <name val="Arial"/>
      <family val="0"/>
    </font>
    <font>
      <sz val="17"/>
      <name val="Arial"/>
      <family val="0"/>
    </font>
    <font>
      <sz val="17.25"/>
      <name val="Arial"/>
      <family val="0"/>
    </font>
    <font>
      <sz val="12"/>
      <name val="Arial"/>
      <family val="0"/>
    </font>
    <font>
      <sz val="6"/>
      <name val="Arial"/>
      <family val="2"/>
    </font>
    <font>
      <sz val="7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5" fillId="2" borderId="0" xfId="0" applyNumberFormat="1" applyFont="1" applyFill="1" applyAlignment="1">
      <alignment/>
    </xf>
    <xf numFmtId="10" fontId="16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1" fillId="2" borderId="0" xfId="0" applyNumberFormat="1" applyFont="1" applyFill="1" applyBorder="1" applyAlignment="1">
      <alignment/>
    </xf>
    <xf numFmtId="0" fontId="16" fillId="2" borderId="0" xfId="0" applyNumberFormat="1" applyFont="1" applyFill="1" applyAlignment="1">
      <alignment/>
    </xf>
    <xf numFmtId="3" fontId="16" fillId="2" borderId="0" xfId="0" applyNumberFormat="1" applyFont="1" applyFill="1" applyAlignment="1">
      <alignment/>
    </xf>
    <xf numFmtId="10" fontId="16" fillId="2" borderId="0" xfId="21" applyNumberFormat="1" applyFont="1" applyFill="1" applyAlignment="1">
      <alignment/>
    </xf>
    <xf numFmtId="164" fontId="16" fillId="2" borderId="0" xfId="21" applyNumberFormat="1" applyFont="1" applyFill="1" applyAlignment="1">
      <alignment/>
    </xf>
    <xf numFmtId="10" fontId="16" fillId="2" borderId="0" xfId="0" applyNumberFormat="1" applyFont="1" applyFill="1" applyAlignment="1">
      <alignment/>
    </xf>
    <xf numFmtId="15" fontId="18" fillId="2" borderId="0" xfId="0" applyNumberFormat="1" applyFont="1" applyFill="1" applyAlignment="1">
      <alignment/>
    </xf>
    <xf numFmtId="15" fontId="18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20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2" fillId="2" borderId="0" xfId="0" applyFont="1" applyFill="1" applyBorder="1" applyAlignment="1">
      <alignment/>
    </xf>
    <xf numFmtId="3" fontId="16" fillId="2" borderId="0" xfId="0" applyNumberFormat="1" applyFont="1" applyFill="1" applyAlignment="1">
      <alignment horizontal="right"/>
    </xf>
    <xf numFmtId="0" fontId="16" fillId="2" borderId="0" xfId="0" applyFont="1" applyFill="1" applyAlignment="1">
      <alignment horizontal="right"/>
    </xf>
    <xf numFmtId="10" fontId="16" fillId="2" borderId="0" xfId="21" applyNumberFormat="1" applyFont="1" applyFill="1" applyAlignment="1">
      <alignment horizontal="right"/>
    </xf>
    <xf numFmtId="10" fontId="16" fillId="2" borderId="0" xfId="0" applyNumberFormat="1" applyFont="1" applyFill="1" applyAlignment="1">
      <alignment horizontal="right"/>
    </xf>
    <xf numFmtId="0" fontId="16" fillId="2" borderId="0" xfId="0" applyNumberFormat="1" applyFont="1" applyFill="1" applyAlignment="1">
      <alignment horizontal="right"/>
    </xf>
    <xf numFmtId="3" fontId="16" fillId="2" borderId="0" xfId="21" applyNumberFormat="1" applyFont="1" applyFill="1" applyAlignment="1">
      <alignment horizontal="right"/>
    </xf>
    <xf numFmtId="164" fontId="16" fillId="2" borderId="0" xfId="0" applyNumberFormat="1" applyFont="1" applyFill="1" applyAlignment="1">
      <alignment horizontal="right"/>
    </xf>
    <xf numFmtId="164" fontId="16" fillId="2" borderId="0" xfId="21" applyNumberFormat="1" applyFont="1" applyFill="1" applyAlignment="1">
      <alignment horizontal="right"/>
    </xf>
    <xf numFmtId="9" fontId="16" fillId="2" borderId="0" xfId="0" applyNumberFormat="1" applyFont="1" applyFill="1" applyAlignment="1">
      <alignment horizontal="right"/>
    </xf>
    <xf numFmtId="9" fontId="16" fillId="2" borderId="0" xfId="21" applyNumberFormat="1" applyFont="1" applyFill="1" applyAlignment="1">
      <alignment horizontal="right"/>
    </xf>
    <xf numFmtId="0" fontId="15" fillId="2" borderId="0" xfId="0" applyNumberFormat="1" applyFont="1" applyFill="1" applyAlignment="1">
      <alignment horizontal="right"/>
    </xf>
    <xf numFmtId="43" fontId="16" fillId="2" borderId="0" xfId="0" applyNumberFormat="1" applyFont="1" applyFill="1" applyAlignment="1">
      <alignment horizontal="right"/>
    </xf>
    <xf numFmtId="4" fontId="16" fillId="2" borderId="0" xfId="0" applyNumberFormat="1" applyFont="1" applyFill="1" applyAlignment="1">
      <alignment horizontal="right"/>
    </xf>
    <xf numFmtId="3" fontId="16" fillId="2" borderId="0" xfId="0" applyNumberFormat="1" applyFont="1" applyFill="1" applyAlignment="1">
      <alignment/>
    </xf>
    <xf numFmtId="4" fontId="16" fillId="2" borderId="0" xfId="0" applyNumberFormat="1" applyFont="1" applyFill="1" applyAlignment="1">
      <alignment/>
    </xf>
    <xf numFmtId="2" fontId="16" fillId="2" borderId="0" xfId="0" applyNumberFormat="1" applyFont="1" applyFill="1" applyAlignment="1">
      <alignment horizontal="right"/>
    </xf>
    <xf numFmtId="164" fontId="16" fillId="2" borderId="0" xfId="0" applyNumberFormat="1" applyFont="1" applyFill="1" applyAlignment="1">
      <alignment/>
    </xf>
    <xf numFmtId="179" fontId="18" fillId="2" borderId="0" xfId="0" applyNumberFormat="1" applyFont="1" applyFill="1" applyAlignment="1">
      <alignment/>
    </xf>
    <xf numFmtId="43" fontId="16" fillId="2" borderId="0" xfId="15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Summary!$A$30</c:f>
              <c:strCache>
                <c:ptCount val="1"/>
                <c:pt idx="0">
                  <c:v>&gt;3 months arrears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Summary!$B$3:$T$3</c:f>
              <c:strCache/>
            </c:strRef>
          </c:cat>
          <c:val>
            <c:numRef>
              <c:f>Summary!$B$30:$T$30</c:f>
              <c:numCache/>
            </c:numRef>
          </c:val>
        </c:ser>
        <c:gapWidth val="0"/>
        <c:axId val="35339825"/>
        <c:axId val="49622970"/>
      </c:barChart>
      <c:dateAx>
        <c:axId val="35339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622970"/>
        <c:crosses val="autoZero"/>
        <c:auto val="0"/>
        <c:majorUnit val="3"/>
        <c:majorTimeUnit val="months"/>
        <c:noMultiLvlLbl val="0"/>
      </c:dateAx>
      <c:valAx>
        <c:axId val="496229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3982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Summary!$A$30</c:f>
              <c:strCache>
                <c:ptCount val="1"/>
                <c:pt idx="0">
                  <c:v>&gt;3 months arrears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Summary!$B$3:$T$3</c:f>
              <c:strCache>
                <c:ptCount val="19"/>
                <c:pt idx="0">
                  <c:v>36372</c:v>
                </c:pt>
                <c:pt idx="1">
                  <c:v>36464</c:v>
                </c:pt>
                <c:pt idx="2">
                  <c:v>36556</c:v>
                </c:pt>
                <c:pt idx="3">
                  <c:v>36646</c:v>
                </c:pt>
                <c:pt idx="4">
                  <c:v>36738</c:v>
                </c:pt>
                <c:pt idx="5">
                  <c:v>36830</c:v>
                </c:pt>
                <c:pt idx="6">
                  <c:v>36922</c:v>
                </c:pt>
                <c:pt idx="7">
                  <c:v>37011</c:v>
                </c:pt>
                <c:pt idx="8">
                  <c:v>37103</c:v>
                </c:pt>
                <c:pt idx="9">
                  <c:v>37195</c:v>
                </c:pt>
                <c:pt idx="10">
                  <c:v>37287</c:v>
                </c:pt>
                <c:pt idx="11">
                  <c:v>37376</c:v>
                </c:pt>
                <c:pt idx="12">
                  <c:v>37468</c:v>
                </c:pt>
                <c:pt idx="13">
                  <c:v>37560</c:v>
                </c:pt>
                <c:pt idx="14">
                  <c:v>37652</c:v>
                </c:pt>
                <c:pt idx="15">
                  <c:v>37741</c:v>
                </c:pt>
                <c:pt idx="16">
                  <c:v>37833</c:v>
                </c:pt>
                <c:pt idx="17">
                  <c:v>37925</c:v>
                </c:pt>
                <c:pt idx="18">
                  <c:v>38017</c:v>
                </c:pt>
              </c:strCache>
            </c:strRef>
          </c:cat>
          <c:val>
            <c:numRef>
              <c:f>Summary!$B$30:$T$30</c:f>
              <c:numCache>
                <c:ptCount val="19"/>
                <c:pt idx="0">
                  <c:v>0.00712973086</c:v>
                </c:pt>
                <c:pt idx="1">
                  <c:v>0.00708568976</c:v>
                </c:pt>
                <c:pt idx="2">
                  <c:v>0.006</c:v>
                </c:pt>
                <c:pt idx="3">
                  <c:v>0.012</c:v>
                </c:pt>
                <c:pt idx="4">
                  <c:v>0.014</c:v>
                </c:pt>
                <c:pt idx="5">
                  <c:v>0.00921578387</c:v>
                </c:pt>
                <c:pt idx="6">
                  <c:v>0.012</c:v>
                </c:pt>
                <c:pt idx="7">
                  <c:v>0.011</c:v>
                </c:pt>
                <c:pt idx="8">
                  <c:v>0.018</c:v>
                </c:pt>
                <c:pt idx="9">
                  <c:v>0.01841565214</c:v>
                </c:pt>
                <c:pt idx="10">
                  <c:v>0.021</c:v>
                </c:pt>
                <c:pt idx="11">
                  <c:v>0.018</c:v>
                </c:pt>
                <c:pt idx="12">
                  <c:v>0.015</c:v>
                </c:pt>
                <c:pt idx="13">
                  <c:v>0.015</c:v>
                </c:pt>
                <c:pt idx="14">
                  <c:v>0.013</c:v>
                </c:pt>
                <c:pt idx="15">
                  <c:v>0.007</c:v>
                </c:pt>
                <c:pt idx="16">
                  <c:v>0.004</c:v>
                </c:pt>
                <c:pt idx="17">
                  <c:v>0.004</c:v>
                </c:pt>
                <c:pt idx="18">
                  <c:v>0.006</c:v>
                </c:pt>
              </c:numCache>
            </c:numRef>
          </c:val>
        </c:ser>
        <c:gapWidth val="0"/>
        <c:axId val="9102555"/>
        <c:axId val="14814132"/>
      </c:barChart>
      <c:dateAx>
        <c:axId val="910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814132"/>
        <c:crosses val="autoZero"/>
        <c:auto val="0"/>
        <c:majorUnit val="3"/>
        <c:majorTimeUnit val="months"/>
        <c:noMultiLvlLbl val="0"/>
      </c:dateAx>
      <c:valAx>
        <c:axId val="14814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10255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Losses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91"/>
          <c:w val="0.984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Summary!$A$16</c:f>
              <c:strCache>
                <c:ptCount val="1"/>
                <c:pt idx="0">
                  <c:v>Quarterly Losses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Summary!$B$3:$T$3</c:f>
              <c:strCache>
                <c:ptCount val="19"/>
                <c:pt idx="0">
                  <c:v>36372</c:v>
                </c:pt>
                <c:pt idx="1">
                  <c:v>36464</c:v>
                </c:pt>
                <c:pt idx="2">
                  <c:v>36556</c:v>
                </c:pt>
                <c:pt idx="3">
                  <c:v>36646</c:v>
                </c:pt>
                <c:pt idx="4">
                  <c:v>36738</c:v>
                </c:pt>
                <c:pt idx="5">
                  <c:v>36830</c:v>
                </c:pt>
                <c:pt idx="6">
                  <c:v>36922</c:v>
                </c:pt>
                <c:pt idx="7">
                  <c:v>37011</c:v>
                </c:pt>
                <c:pt idx="8">
                  <c:v>37103</c:v>
                </c:pt>
                <c:pt idx="9">
                  <c:v>37195</c:v>
                </c:pt>
                <c:pt idx="10">
                  <c:v>37287</c:v>
                </c:pt>
                <c:pt idx="11">
                  <c:v>37376</c:v>
                </c:pt>
                <c:pt idx="12">
                  <c:v>37468</c:v>
                </c:pt>
                <c:pt idx="13">
                  <c:v>37560</c:v>
                </c:pt>
                <c:pt idx="14">
                  <c:v>37652</c:v>
                </c:pt>
                <c:pt idx="15">
                  <c:v>37741</c:v>
                </c:pt>
                <c:pt idx="16">
                  <c:v>37833</c:v>
                </c:pt>
                <c:pt idx="17">
                  <c:v>37925</c:v>
                </c:pt>
                <c:pt idx="18">
                  <c:v>38017</c:v>
                </c:pt>
              </c:strCache>
            </c:strRef>
          </c:cat>
          <c:val>
            <c:numRef>
              <c:f>Summary!$B$16:$T$16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90</c:v>
                </c:pt>
                <c:pt idx="12">
                  <c:v>30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gapWidth val="0"/>
        <c:axId val="66218325"/>
        <c:axId val="59094014"/>
      </c:barChart>
      <c:dateAx>
        <c:axId val="66218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9094014"/>
        <c:crosses val="autoZero"/>
        <c:auto val="0"/>
        <c:majorUnit val="3"/>
        <c:majorTimeUnit val="months"/>
        <c:noMultiLvlLbl val="0"/>
      </c:dateAx>
      <c:valAx>
        <c:axId val="59094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21832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8"/>
          <c:w val="0.9665"/>
          <c:h val="0.6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A1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Summary!$B$3:$T$3</c:f>
              <c:strCache>
                <c:ptCount val="19"/>
                <c:pt idx="0">
                  <c:v>36372</c:v>
                </c:pt>
                <c:pt idx="1">
                  <c:v>36464</c:v>
                </c:pt>
                <c:pt idx="2">
                  <c:v>36556</c:v>
                </c:pt>
                <c:pt idx="3">
                  <c:v>36646</c:v>
                </c:pt>
                <c:pt idx="4">
                  <c:v>36738</c:v>
                </c:pt>
                <c:pt idx="5">
                  <c:v>36830</c:v>
                </c:pt>
                <c:pt idx="6">
                  <c:v>36922</c:v>
                </c:pt>
                <c:pt idx="7">
                  <c:v>37011</c:v>
                </c:pt>
                <c:pt idx="8">
                  <c:v>37103</c:v>
                </c:pt>
                <c:pt idx="9">
                  <c:v>37195</c:v>
                </c:pt>
                <c:pt idx="10">
                  <c:v>37287</c:v>
                </c:pt>
                <c:pt idx="11">
                  <c:v>37376</c:v>
                </c:pt>
                <c:pt idx="12">
                  <c:v>37468</c:v>
                </c:pt>
                <c:pt idx="13">
                  <c:v>37560</c:v>
                </c:pt>
                <c:pt idx="14">
                  <c:v>37652</c:v>
                </c:pt>
                <c:pt idx="15">
                  <c:v>37741</c:v>
                </c:pt>
                <c:pt idx="16">
                  <c:v>37833</c:v>
                </c:pt>
                <c:pt idx="17">
                  <c:v>37925</c:v>
                </c:pt>
                <c:pt idx="18">
                  <c:v>38017</c:v>
                </c:pt>
              </c:strCache>
            </c:strRef>
          </c:cat>
          <c:val>
            <c:numRef>
              <c:f>Summary!$B$6:$T$6</c:f>
              <c:numCache>
                <c:ptCount val="19"/>
                <c:pt idx="0">
                  <c:v>35306</c:v>
                </c:pt>
                <c:pt idx="1">
                  <c:v>31153</c:v>
                </c:pt>
                <c:pt idx="2">
                  <c:v>26539</c:v>
                </c:pt>
                <c:pt idx="3">
                  <c:v>21588</c:v>
                </c:pt>
                <c:pt idx="4">
                  <c:v>16923</c:v>
                </c:pt>
                <c:pt idx="5">
                  <c:v>12017</c:v>
                </c:pt>
                <c:pt idx="6">
                  <c:v>9154</c:v>
                </c:pt>
                <c:pt idx="7">
                  <c:v>4702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A2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Summary!$B$3:$T$3</c:f>
              <c:strCache>
                <c:ptCount val="19"/>
                <c:pt idx="0">
                  <c:v>36372</c:v>
                </c:pt>
                <c:pt idx="1">
                  <c:v>36464</c:v>
                </c:pt>
                <c:pt idx="2">
                  <c:v>36556</c:v>
                </c:pt>
                <c:pt idx="3">
                  <c:v>36646</c:v>
                </c:pt>
                <c:pt idx="4">
                  <c:v>36738</c:v>
                </c:pt>
                <c:pt idx="5">
                  <c:v>36830</c:v>
                </c:pt>
                <c:pt idx="6">
                  <c:v>36922</c:v>
                </c:pt>
                <c:pt idx="7">
                  <c:v>37011</c:v>
                </c:pt>
                <c:pt idx="8">
                  <c:v>37103</c:v>
                </c:pt>
                <c:pt idx="9">
                  <c:v>37195</c:v>
                </c:pt>
                <c:pt idx="10">
                  <c:v>37287</c:v>
                </c:pt>
                <c:pt idx="11">
                  <c:v>37376</c:v>
                </c:pt>
                <c:pt idx="12">
                  <c:v>37468</c:v>
                </c:pt>
                <c:pt idx="13">
                  <c:v>37560</c:v>
                </c:pt>
                <c:pt idx="14">
                  <c:v>37652</c:v>
                </c:pt>
                <c:pt idx="15">
                  <c:v>37741</c:v>
                </c:pt>
                <c:pt idx="16">
                  <c:v>37833</c:v>
                </c:pt>
                <c:pt idx="17">
                  <c:v>37925</c:v>
                </c:pt>
                <c:pt idx="18">
                  <c:v>38017</c:v>
                </c:pt>
              </c:strCache>
            </c:strRef>
          </c:cat>
          <c:val>
            <c:numRef>
              <c:f>Summary!$B$7:$T$7</c:f>
              <c:numCache>
                <c:ptCount val="19"/>
                <c:pt idx="0">
                  <c:v>119000</c:v>
                </c:pt>
                <c:pt idx="1">
                  <c:v>119000</c:v>
                </c:pt>
                <c:pt idx="2">
                  <c:v>119000</c:v>
                </c:pt>
                <c:pt idx="3">
                  <c:v>119000</c:v>
                </c:pt>
                <c:pt idx="4">
                  <c:v>119000</c:v>
                </c:pt>
                <c:pt idx="5">
                  <c:v>119000</c:v>
                </c:pt>
                <c:pt idx="6">
                  <c:v>119000</c:v>
                </c:pt>
                <c:pt idx="7">
                  <c:v>119000</c:v>
                </c:pt>
                <c:pt idx="8">
                  <c:v>118360</c:v>
                </c:pt>
                <c:pt idx="9">
                  <c:v>111968</c:v>
                </c:pt>
                <c:pt idx="10">
                  <c:v>105276</c:v>
                </c:pt>
                <c:pt idx="11">
                  <c:v>100619</c:v>
                </c:pt>
                <c:pt idx="12">
                  <c:v>95006</c:v>
                </c:pt>
                <c:pt idx="13">
                  <c:v>92627</c:v>
                </c:pt>
                <c:pt idx="14">
                  <c:v>88438</c:v>
                </c:pt>
                <c:pt idx="15">
                  <c:v>84300</c:v>
                </c:pt>
                <c:pt idx="16">
                  <c:v>78540</c:v>
                </c:pt>
                <c:pt idx="17">
                  <c:v>70067</c:v>
                </c:pt>
                <c:pt idx="18">
                  <c:v>66256</c:v>
                </c:pt>
              </c:numCache>
            </c:numRef>
          </c:val>
        </c:ser>
        <c:ser>
          <c:idx val="2"/>
          <c:order val="2"/>
          <c:tx>
            <c:strRef>
              <c:f>Summary!$A$8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Summary!$B$3:$T$3</c:f>
              <c:strCache>
                <c:ptCount val="19"/>
                <c:pt idx="0">
                  <c:v>36372</c:v>
                </c:pt>
                <c:pt idx="1">
                  <c:v>36464</c:v>
                </c:pt>
                <c:pt idx="2">
                  <c:v>36556</c:v>
                </c:pt>
                <c:pt idx="3">
                  <c:v>36646</c:v>
                </c:pt>
                <c:pt idx="4">
                  <c:v>36738</c:v>
                </c:pt>
                <c:pt idx="5">
                  <c:v>36830</c:v>
                </c:pt>
                <c:pt idx="6">
                  <c:v>36922</c:v>
                </c:pt>
                <c:pt idx="7">
                  <c:v>37011</c:v>
                </c:pt>
                <c:pt idx="8">
                  <c:v>37103</c:v>
                </c:pt>
                <c:pt idx="9">
                  <c:v>37195</c:v>
                </c:pt>
                <c:pt idx="10">
                  <c:v>37287</c:v>
                </c:pt>
                <c:pt idx="11">
                  <c:v>37376</c:v>
                </c:pt>
                <c:pt idx="12">
                  <c:v>37468</c:v>
                </c:pt>
                <c:pt idx="13">
                  <c:v>37560</c:v>
                </c:pt>
                <c:pt idx="14">
                  <c:v>37652</c:v>
                </c:pt>
                <c:pt idx="15">
                  <c:v>37741</c:v>
                </c:pt>
                <c:pt idx="16">
                  <c:v>37833</c:v>
                </c:pt>
                <c:pt idx="17">
                  <c:v>37925</c:v>
                </c:pt>
                <c:pt idx="18">
                  <c:v>38017</c:v>
                </c:pt>
              </c:strCache>
            </c:strRef>
          </c:cat>
          <c:val>
            <c:numRef>
              <c:f>Summary!$B$8:$T$8</c:f>
              <c:numCache>
                <c:ptCount val="19"/>
                <c:pt idx="0">
                  <c:v>17650</c:v>
                </c:pt>
                <c:pt idx="1">
                  <c:v>17650</c:v>
                </c:pt>
                <c:pt idx="2">
                  <c:v>17650</c:v>
                </c:pt>
                <c:pt idx="3">
                  <c:v>17650</c:v>
                </c:pt>
                <c:pt idx="4">
                  <c:v>17650</c:v>
                </c:pt>
                <c:pt idx="5">
                  <c:v>17650</c:v>
                </c:pt>
                <c:pt idx="6">
                  <c:v>17650</c:v>
                </c:pt>
                <c:pt idx="7">
                  <c:v>17650</c:v>
                </c:pt>
                <c:pt idx="8">
                  <c:v>17650</c:v>
                </c:pt>
                <c:pt idx="9">
                  <c:v>17650</c:v>
                </c:pt>
                <c:pt idx="10">
                  <c:v>17650</c:v>
                </c:pt>
                <c:pt idx="11">
                  <c:v>17650</c:v>
                </c:pt>
                <c:pt idx="12">
                  <c:v>17650</c:v>
                </c:pt>
                <c:pt idx="13">
                  <c:v>17650</c:v>
                </c:pt>
                <c:pt idx="14">
                  <c:v>17650</c:v>
                </c:pt>
                <c:pt idx="15">
                  <c:v>17650</c:v>
                </c:pt>
                <c:pt idx="16">
                  <c:v>17650</c:v>
                </c:pt>
                <c:pt idx="17">
                  <c:v>17650</c:v>
                </c:pt>
                <c:pt idx="18">
                  <c:v>16049</c:v>
                </c:pt>
              </c:numCache>
            </c:numRef>
          </c:val>
        </c:ser>
        <c:overlap val="100"/>
        <c:gapWidth val="0"/>
        <c:axId val="62084079"/>
        <c:axId val="21885800"/>
      </c:barChart>
      <c:dateAx>
        <c:axId val="62084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21885800"/>
        <c:crosses val="autoZero"/>
        <c:auto val="0"/>
        <c:majorUnit val="3"/>
        <c:majorTimeUnit val="months"/>
        <c:noMultiLvlLbl val="0"/>
      </c:dateAx>
      <c:valAx>
        <c:axId val="218858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8407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525"/>
          <c:y val="0.88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8825"/>
          <c:w val="0.97125"/>
          <c:h val="0.734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Summary!$A$34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Summary!$J$3:$T$3</c:f>
              <c:strCache>
                <c:ptCount val="11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</c:strCache>
            </c:strRef>
          </c:cat>
          <c:val>
            <c:numRef>
              <c:f>Summary!$J$34:$T$34</c:f>
              <c:numCache>
                <c:ptCount val="11"/>
                <c:pt idx="0">
                  <c:v>0.6689</c:v>
                </c:pt>
                <c:pt idx="1">
                  <c:v>0.6686</c:v>
                </c:pt>
                <c:pt idx="2">
                  <c:v>0.6636</c:v>
                </c:pt>
                <c:pt idx="3">
                  <c:v>0.6661</c:v>
                </c:pt>
                <c:pt idx="4">
                  <c:v>0.6673</c:v>
                </c:pt>
                <c:pt idx="5">
                  <c:v>0.6679999999999999</c:v>
                </c:pt>
                <c:pt idx="6">
                  <c:v>0.6657</c:v>
                </c:pt>
                <c:pt idx="7">
                  <c:v>0.6645</c:v>
                </c:pt>
                <c:pt idx="8">
                  <c:v>0.6642</c:v>
                </c:pt>
                <c:pt idx="9">
                  <c:v>0.6647</c:v>
                </c:pt>
                <c:pt idx="10">
                  <c:v>0.665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Summary!$A$36</c:f>
              <c:strCache>
                <c:ptCount val="1"/>
                <c:pt idx="0">
                  <c:v>Weighted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Summary!$J$3:$T$3</c:f>
              <c:strCache>
                <c:ptCount val="11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</c:strCache>
            </c:strRef>
          </c:cat>
          <c:val>
            <c:numRef>
              <c:f>Summary!$J$36:$T$36</c:f>
              <c:numCache>
                <c:ptCount val="11"/>
                <c:pt idx="0">
                  <c:v>0.5397</c:v>
                </c:pt>
                <c:pt idx="1">
                  <c:v>0.5363</c:v>
                </c:pt>
                <c:pt idx="2">
                  <c:v>0.4647</c:v>
                </c:pt>
                <c:pt idx="3">
                  <c:v>0.4591</c:v>
                </c:pt>
                <c:pt idx="4">
                  <c:v>0.4177</c:v>
                </c:pt>
                <c:pt idx="5">
                  <c:v>0.39399999999999996</c:v>
                </c:pt>
                <c:pt idx="6">
                  <c:v>0.3924</c:v>
                </c:pt>
                <c:pt idx="7">
                  <c:v>0.3513</c:v>
                </c:pt>
                <c:pt idx="8">
                  <c:v>0.3469</c:v>
                </c:pt>
                <c:pt idx="9">
                  <c:v>0.3378</c:v>
                </c:pt>
                <c:pt idx="10">
                  <c:v>0.3267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Summary!$A$35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Summary!$J$3:$T$3</c:f>
              <c:strCache>
                <c:ptCount val="11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</c:strCache>
            </c:strRef>
          </c:cat>
          <c:val>
            <c:numRef>
              <c:f>Summary!$J$35:$T$35</c:f>
              <c:numCache>
                <c:ptCount val="11"/>
                <c:pt idx="0">
                  <c:v>0.5291</c:v>
                </c:pt>
                <c:pt idx="1">
                  <c:v>0.5255</c:v>
                </c:pt>
                <c:pt idx="2">
                  <c:v>0.4551</c:v>
                </c:pt>
                <c:pt idx="3">
                  <c:v>0.4495</c:v>
                </c:pt>
                <c:pt idx="4">
                  <c:v>0.40409999999999996</c:v>
                </c:pt>
                <c:pt idx="5">
                  <c:v>0.37420000000000003</c:v>
                </c:pt>
                <c:pt idx="6">
                  <c:v>0.3727</c:v>
                </c:pt>
                <c:pt idx="7">
                  <c:v>0.3403</c:v>
                </c:pt>
                <c:pt idx="8">
                  <c:v>0.3292</c:v>
                </c:pt>
                <c:pt idx="9">
                  <c:v>0.3201</c:v>
                </c:pt>
                <c:pt idx="10">
                  <c:v>0.3107</c:v>
                </c:pt>
              </c:numCache>
            </c:numRef>
          </c:val>
          <c:smooth val="1"/>
        </c:ser>
        <c:axId val="62754473"/>
        <c:axId val="27919346"/>
      </c:lineChart>
      <c:dateAx>
        <c:axId val="62754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19346"/>
        <c:crosses val="autoZero"/>
        <c:auto val="0"/>
        <c:majorUnit val="3"/>
        <c:majorTimeUnit val="months"/>
        <c:noMultiLvlLbl val="0"/>
      </c:dateAx>
      <c:valAx>
        <c:axId val="27919346"/>
        <c:scaling>
          <c:orientation val="minMax"/>
          <c:max val="0.8"/>
          <c:min val="0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5447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1"/>
          <c:y val="0.91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Performing Loans</a:t>
            </a:r>
          </a:p>
        </c:rich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"/>
          <c:w val="0.991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Summary!$A$27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Summary!$B$3:$T$3</c:f>
              <c:strCache>
                <c:ptCount val="19"/>
                <c:pt idx="0">
                  <c:v>36372</c:v>
                </c:pt>
                <c:pt idx="1">
                  <c:v>36464</c:v>
                </c:pt>
                <c:pt idx="2">
                  <c:v>36556</c:v>
                </c:pt>
                <c:pt idx="3">
                  <c:v>36646</c:v>
                </c:pt>
                <c:pt idx="4">
                  <c:v>36738</c:v>
                </c:pt>
                <c:pt idx="5">
                  <c:v>36830</c:v>
                </c:pt>
                <c:pt idx="6">
                  <c:v>36922</c:v>
                </c:pt>
                <c:pt idx="7">
                  <c:v>37011</c:v>
                </c:pt>
                <c:pt idx="8">
                  <c:v>37103</c:v>
                </c:pt>
                <c:pt idx="9">
                  <c:v>37195</c:v>
                </c:pt>
                <c:pt idx="10">
                  <c:v>37287</c:v>
                </c:pt>
                <c:pt idx="11">
                  <c:v>37376</c:v>
                </c:pt>
                <c:pt idx="12">
                  <c:v>37468</c:v>
                </c:pt>
                <c:pt idx="13">
                  <c:v>37560</c:v>
                </c:pt>
                <c:pt idx="14">
                  <c:v>37652</c:v>
                </c:pt>
                <c:pt idx="15">
                  <c:v>37741</c:v>
                </c:pt>
                <c:pt idx="16">
                  <c:v>37833</c:v>
                </c:pt>
                <c:pt idx="17">
                  <c:v>37925</c:v>
                </c:pt>
                <c:pt idx="18">
                  <c:v>38017</c:v>
                </c:pt>
              </c:strCache>
            </c:strRef>
          </c:cat>
          <c:val>
            <c:numRef>
              <c:f>Summary!$B$27:$T$27</c:f>
              <c:numCache>
                <c:ptCount val="19"/>
                <c:pt idx="0">
                  <c:v>0.98211170299</c:v>
                </c:pt>
                <c:pt idx="1">
                  <c:v>0.97949381119</c:v>
                </c:pt>
                <c:pt idx="2">
                  <c:v>0.98</c:v>
                </c:pt>
                <c:pt idx="3">
                  <c:v>0.975</c:v>
                </c:pt>
                <c:pt idx="4">
                  <c:v>0.971</c:v>
                </c:pt>
                <c:pt idx="5">
                  <c:v>0.97203648643</c:v>
                </c:pt>
                <c:pt idx="6">
                  <c:v>0.965</c:v>
                </c:pt>
                <c:pt idx="7">
                  <c:v>0.971</c:v>
                </c:pt>
                <c:pt idx="8">
                  <c:v>0.965</c:v>
                </c:pt>
                <c:pt idx="9">
                  <c:v>0.96706475952</c:v>
                </c:pt>
                <c:pt idx="10">
                  <c:v>0.97</c:v>
                </c:pt>
                <c:pt idx="11">
                  <c:v>0.97</c:v>
                </c:pt>
                <c:pt idx="12">
                  <c:v>0.973</c:v>
                </c:pt>
                <c:pt idx="13">
                  <c:v>0.976</c:v>
                </c:pt>
                <c:pt idx="14">
                  <c:v>0.978</c:v>
                </c:pt>
                <c:pt idx="15">
                  <c:v>0.984</c:v>
                </c:pt>
                <c:pt idx="16">
                  <c:v>0.981</c:v>
                </c:pt>
                <c:pt idx="17">
                  <c:v>0.987</c:v>
                </c:pt>
                <c:pt idx="18">
                  <c:v>0.985</c:v>
                </c:pt>
              </c:numCache>
            </c:numRef>
          </c:val>
        </c:ser>
        <c:gapWidth val="0"/>
        <c:axId val="49947523"/>
        <c:axId val="46874524"/>
      </c:barChart>
      <c:dateAx>
        <c:axId val="49947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874524"/>
        <c:crosses val="autoZero"/>
        <c:auto val="0"/>
        <c:majorUnit val="3"/>
        <c:majorTimeUnit val="months"/>
        <c:noMultiLvlLbl val="0"/>
      </c:dateAx>
      <c:valAx>
        <c:axId val="46874524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94752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975"/>
          <c:y val="0.1485"/>
          <c:w val="0.9902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Summary!$A$21</c:f>
              <c:strCache>
                <c:ptCount val="1"/>
                <c:pt idx="0">
                  <c:v>Spread % (WA Funding Rate versus WA Interest Rate)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Summary!$B$3:$U$3</c:f>
              <c:strCache>
                <c:ptCount val="20"/>
                <c:pt idx="0">
                  <c:v>36372</c:v>
                </c:pt>
                <c:pt idx="1">
                  <c:v>36464</c:v>
                </c:pt>
                <c:pt idx="2">
                  <c:v>36556</c:v>
                </c:pt>
                <c:pt idx="3">
                  <c:v>36646</c:v>
                </c:pt>
                <c:pt idx="4">
                  <c:v>36738</c:v>
                </c:pt>
                <c:pt idx="5">
                  <c:v>36830</c:v>
                </c:pt>
                <c:pt idx="6">
                  <c:v>36922</c:v>
                </c:pt>
                <c:pt idx="7">
                  <c:v>37011</c:v>
                </c:pt>
                <c:pt idx="8">
                  <c:v>37103</c:v>
                </c:pt>
                <c:pt idx="9">
                  <c:v>37195</c:v>
                </c:pt>
                <c:pt idx="10">
                  <c:v>37287</c:v>
                </c:pt>
                <c:pt idx="11">
                  <c:v>37376</c:v>
                </c:pt>
                <c:pt idx="12">
                  <c:v>37468</c:v>
                </c:pt>
                <c:pt idx="13">
                  <c:v>37560</c:v>
                </c:pt>
                <c:pt idx="14">
                  <c:v>37652</c:v>
                </c:pt>
                <c:pt idx="15">
                  <c:v>37741</c:v>
                </c:pt>
                <c:pt idx="16">
                  <c:v>37833</c:v>
                </c:pt>
                <c:pt idx="17">
                  <c:v>37925</c:v>
                </c:pt>
                <c:pt idx="18">
                  <c:v>38017</c:v>
                </c:pt>
              </c:strCache>
            </c:strRef>
          </c:cat>
          <c:val>
            <c:numRef>
              <c:f>Summary!$B$21:$U$21</c:f>
              <c:numCache>
                <c:ptCount val="20"/>
                <c:pt idx="0">
                  <c:v>0.0161</c:v>
                </c:pt>
                <c:pt idx="1">
                  <c:v>0.0181</c:v>
                </c:pt>
                <c:pt idx="2">
                  <c:v>0.0121</c:v>
                </c:pt>
                <c:pt idx="3">
                  <c:v>0.0123</c:v>
                </c:pt>
                <c:pt idx="4">
                  <c:v>0.0111</c:v>
                </c:pt>
                <c:pt idx="5">
                  <c:v>0.013</c:v>
                </c:pt>
                <c:pt idx="6">
                  <c:v>0.0133</c:v>
                </c:pt>
                <c:pt idx="7">
                  <c:v>0.0154</c:v>
                </c:pt>
                <c:pt idx="8">
                  <c:v>0.0175</c:v>
                </c:pt>
                <c:pt idx="9">
                  <c:v>0.014</c:v>
                </c:pt>
                <c:pt idx="10">
                  <c:v>0.0186</c:v>
                </c:pt>
                <c:pt idx="11">
                  <c:v>0.0204</c:v>
                </c:pt>
                <c:pt idx="12">
                  <c:v>0.0193</c:v>
                </c:pt>
                <c:pt idx="13">
                  <c:v>0.0205</c:v>
                </c:pt>
                <c:pt idx="14">
                  <c:v>0.021</c:v>
                </c:pt>
                <c:pt idx="15">
                  <c:v>0.0175</c:v>
                </c:pt>
                <c:pt idx="16">
                  <c:v>0.0198</c:v>
                </c:pt>
                <c:pt idx="17">
                  <c:v>0.0186</c:v>
                </c:pt>
                <c:pt idx="18">
                  <c:v>0.016</c:v>
                </c:pt>
              </c:numCache>
            </c:numRef>
          </c:val>
        </c:ser>
        <c:gapWidth val="0"/>
        <c:axId val="19217533"/>
        <c:axId val="38740070"/>
      </c:barChart>
      <c:dateAx>
        <c:axId val="1921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740070"/>
        <c:crosses val="autoZero"/>
        <c:auto val="0"/>
        <c:majorUnit val="3"/>
        <c:majorTimeUnit val="months"/>
        <c:noMultiLvlLbl val="0"/>
      </c:dateAx>
      <c:valAx>
        <c:axId val="38740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1753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9625"/>
          <c:w val="0.988"/>
          <c:h val="0.693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Summary!$A$23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>
                <c:ptCount val="19"/>
                <c:pt idx="0">
                  <c:v>36372</c:v>
                </c:pt>
                <c:pt idx="1">
                  <c:v>36464</c:v>
                </c:pt>
                <c:pt idx="2">
                  <c:v>36556</c:v>
                </c:pt>
                <c:pt idx="3">
                  <c:v>36646</c:v>
                </c:pt>
                <c:pt idx="4">
                  <c:v>36738</c:v>
                </c:pt>
                <c:pt idx="5">
                  <c:v>36830</c:v>
                </c:pt>
                <c:pt idx="6">
                  <c:v>36922</c:v>
                </c:pt>
                <c:pt idx="7">
                  <c:v>37011</c:v>
                </c:pt>
                <c:pt idx="8">
                  <c:v>37103</c:v>
                </c:pt>
                <c:pt idx="9">
                  <c:v>37195</c:v>
                </c:pt>
                <c:pt idx="10">
                  <c:v>37287</c:v>
                </c:pt>
                <c:pt idx="11">
                  <c:v>37376</c:v>
                </c:pt>
                <c:pt idx="12">
                  <c:v>37468</c:v>
                </c:pt>
                <c:pt idx="13">
                  <c:v>37560</c:v>
                </c:pt>
                <c:pt idx="14">
                  <c:v>37652</c:v>
                </c:pt>
                <c:pt idx="15">
                  <c:v>37741</c:v>
                </c:pt>
                <c:pt idx="16">
                  <c:v>37833</c:v>
                </c:pt>
                <c:pt idx="17">
                  <c:v>37925</c:v>
                </c:pt>
                <c:pt idx="18">
                  <c:v>38017</c:v>
                </c:pt>
              </c:strCache>
            </c:strRef>
          </c:cat>
          <c:val>
            <c:numRef>
              <c:f>Summary!$B$23:$T$23</c:f>
              <c:numCache>
                <c:ptCount val="19"/>
                <c:pt idx="0">
                  <c:v>0.003942420214276788</c:v>
                </c:pt>
                <c:pt idx="1">
                  <c:v>0.0042103793993812375</c:v>
                </c:pt>
                <c:pt idx="2">
                  <c:v>0.0029141314517618874</c:v>
                </c:pt>
                <c:pt idx="3">
                  <c:v>0.003872810054599268</c:v>
                </c:pt>
                <c:pt idx="4">
                  <c:v>0.0038360666097892377</c:v>
                </c:pt>
                <c:pt idx="5">
                  <c:v>0.003522754650882642</c:v>
                </c:pt>
                <c:pt idx="6">
                  <c:v>0.0035786839591545696</c:v>
                </c:pt>
                <c:pt idx="7">
                  <c:v>0.003971166178558446</c:v>
                </c:pt>
                <c:pt idx="8">
                  <c:v>0.0039051446035429285</c:v>
                </c:pt>
                <c:pt idx="9">
                  <c:v>0.003558561870450702</c:v>
                </c:pt>
                <c:pt idx="10">
                  <c:v>0.004281812711197519</c:v>
                </c:pt>
                <c:pt idx="11">
                  <c:v>0.003327204985112995</c:v>
                </c:pt>
                <c:pt idx="12">
                  <c:v>0.003714703966017651</c:v>
                </c:pt>
                <c:pt idx="13">
                  <c:v>0.0035338198994903486</c:v>
                </c:pt>
                <c:pt idx="14">
                  <c:v>0.003708842278988366</c:v>
                </c:pt>
                <c:pt idx="15">
                  <c:v>0.0038552899479677247</c:v>
                </c:pt>
                <c:pt idx="16">
                  <c:v>0.004394310936733693</c:v>
                </c:pt>
                <c:pt idx="17">
                  <c:v>0.0036074436012059467</c:v>
                </c:pt>
                <c:pt idx="18">
                  <c:v>0.0027816728798294517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Summary!$A$17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>
                <c:ptCount val="19"/>
                <c:pt idx="0">
                  <c:v>36372</c:v>
                </c:pt>
                <c:pt idx="1">
                  <c:v>36464</c:v>
                </c:pt>
                <c:pt idx="2">
                  <c:v>36556</c:v>
                </c:pt>
                <c:pt idx="3">
                  <c:v>36646</c:v>
                </c:pt>
                <c:pt idx="4">
                  <c:v>36738</c:v>
                </c:pt>
                <c:pt idx="5">
                  <c:v>36830</c:v>
                </c:pt>
                <c:pt idx="6">
                  <c:v>36922</c:v>
                </c:pt>
                <c:pt idx="7">
                  <c:v>37011</c:v>
                </c:pt>
                <c:pt idx="8">
                  <c:v>37103</c:v>
                </c:pt>
                <c:pt idx="9">
                  <c:v>37195</c:v>
                </c:pt>
                <c:pt idx="10">
                  <c:v>37287</c:v>
                </c:pt>
                <c:pt idx="11">
                  <c:v>37376</c:v>
                </c:pt>
                <c:pt idx="12">
                  <c:v>37468</c:v>
                </c:pt>
                <c:pt idx="13">
                  <c:v>37560</c:v>
                </c:pt>
                <c:pt idx="14">
                  <c:v>37652</c:v>
                </c:pt>
                <c:pt idx="15">
                  <c:v>37741</c:v>
                </c:pt>
                <c:pt idx="16">
                  <c:v>37833</c:v>
                </c:pt>
                <c:pt idx="17">
                  <c:v>37925</c:v>
                </c:pt>
                <c:pt idx="18">
                  <c:v>38017</c:v>
                </c:pt>
              </c:strCache>
            </c:strRef>
          </c:cat>
          <c:val>
            <c:numRef>
              <c:f>Summary!$B$17:$T$17</c:f>
              <c:numCache>
                <c:ptCount val="19"/>
                <c:pt idx="1">
                  <c:v>0</c:v>
                </c:pt>
                <c:pt idx="2">
                  <c:v>0</c:v>
                </c:pt>
                <c:pt idx="3">
                  <c:v>7.353234041140855E-05</c:v>
                </c:pt>
                <c:pt idx="4">
                  <c:v>0</c:v>
                </c:pt>
                <c:pt idx="5">
                  <c:v>0.00023439560016946803</c:v>
                </c:pt>
                <c:pt idx="6">
                  <c:v>8.071975107293294E-05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0.0029253765121231012</c:v>
                </c:pt>
                <c:pt idx="12">
                  <c:v>0.0010150222487507188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axId val="13116311"/>
        <c:axId val="50937936"/>
      </c:lineChart>
      <c:dateAx>
        <c:axId val="13116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937936"/>
        <c:crosses val="autoZero"/>
        <c:auto val="0"/>
        <c:majorUnit val="3"/>
        <c:majorTimeUnit val="months"/>
        <c:noMultiLvlLbl val="0"/>
      </c:dateAx>
      <c:valAx>
        <c:axId val="50937936"/>
        <c:scaling>
          <c:orientation val="minMax"/>
          <c:max val="0.00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16311"/>
        <c:crossesAt val="1"/>
        <c:crossBetween val="between"/>
        <c:dispUnits/>
        <c:majorUnit val="0.0005"/>
        <c:minorUnit val="0.00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95"/>
          <c:y val="0.89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Losses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23"/>
          <c:w val="0.96525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Summary!$A$16</c:f>
              <c:strCache>
                <c:ptCount val="1"/>
                <c:pt idx="0">
                  <c:v>Quarterly Losses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Summary!$B$3:$T$3</c:f>
              <c:strCache/>
            </c:strRef>
          </c:cat>
          <c:val>
            <c:numRef>
              <c:f>Summary!$B$16:$T$16</c:f>
              <c:numCache/>
            </c:numRef>
          </c:val>
        </c:ser>
        <c:gapWidth val="0"/>
        <c:axId val="43953547"/>
        <c:axId val="60037604"/>
      </c:barChart>
      <c:dateAx>
        <c:axId val="43953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037604"/>
        <c:crosses val="autoZero"/>
        <c:auto val="0"/>
        <c:majorUnit val="3"/>
        <c:majorTimeUnit val="months"/>
        <c:noMultiLvlLbl val="0"/>
      </c:dateAx>
      <c:valAx>
        <c:axId val="60037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5354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015"/>
          <c:w val="0.95725"/>
          <c:h val="0.6817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Summary!$A$10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/>
            </c:strRef>
          </c:cat>
          <c:val>
            <c:numRef>
              <c:f>Summary!$B$10:$T$10</c:f>
              <c:numCache/>
            </c:numRef>
          </c:val>
          <c:smooth val="1"/>
        </c:ser>
        <c:ser>
          <c:idx val="0"/>
          <c:order val="1"/>
          <c:tx>
            <c:strRef>
              <c:f>Summary!$A$11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/>
            </c:strRef>
          </c:cat>
          <c:val>
            <c:numRef>
              <c:f>Summary!$B$11:$T$11</c:f>
              <c:numCache/>
            </c:numRef>
          </c:val>
          <c:smooth val="1"/>
        </c:ser>
        <c:axId val="3467525"/>
        <c:axId val="31207726"/>
      </c:lineChart>
      <c:dateAx>
        <c:axId val="3467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207726"/>
        <c:crosses val="autoZero"/>
        <c:auto val="0"/>
        <c:majorUnit val="3"/>
        <c:majorTimeUnit val="months"/>
        <c:noMultiLvlLbl val="0"/>
      </c:dateAx>
      <c:valAx>
        <c:axId val="31207726"/>
        <c:scaling>
          <c:orientation val="minMax"/>
          <c:max val="0.18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467525"/>
        <c:crossesAt val="1"/>
        <c:crossBetween val="between"/>
        <c:dispUnits/>
        <c:majorUnit val="0.02"/>
        <c:minorUnit val="0.0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89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25"/>
          <c:w val="0.962"/>
          <c:h val="0.662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Summary!$A$34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Summary!$J$3:$T$3</c:f>
              <c:strCache/>
            </c:strRef>
          </c:cat>
          <c:val>
            <c:numRef>
              <c:f>Summary!$J$34:$T$34</c:f>
              <c:numCache/>
            </c:numRef>
          </c:val>
          <c:smooth val="1"/>
        </c:ser>
        <c:ser>
          <c:idx val="2"/>
          <c:order val="1"/>
          <c:tx>
            <c:strRef>
              <c:f>Summary!$A$36</c:f>
              <c:strCache>
                <c:ptCount val="1"/>
                <c:pt idx="0">
                  <c:v>Weighted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Summary!$J$3:$T$3</c:f>
              <c:strCache/>
            </c:strRef>
          </c:cat>
          <c:val>
            <c:numRef>
              <c:f>Summary!$J$36:$T$36</c:f>
              <c:numCache/>
            </c:numRef>
          </c:val>
          <c:smooth val="1"/>
        </c:ser>
        <c:ser>
          <c:idx val="1"/>
          <c:order val="2"/>
          <c:tx>
            <c:strRef>
              <c:f>Summary!$A$35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Summary!$J$3:$T$3</c:f>
              <c:strCache/>
            </c:strRef>
          </c:cat>
          <c:val>
            <c:numRef>
              <c:f>Summary!$J$35:$T$35</c:f>
              <c:numCache/>
            </c:numRef>
          </c:val>
          <c:smooth val="1"/>
        </c:ser>
        <c:axId val="12434079"/>
        <c:axId val="44797848"/>
      </c:lineChart>
      <c:dateAx>
        <c:axId val="12434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97848"/>
        <c:crosses val="autoZero"/>
        <c:auto val="0"/>
        <c:majorUnit val="3"/>
        <c:majorTimeUnit val="months"/>
        <c:noMultiLvlLbl val="0"/>
      </c:dateAx>
      <c:valAx>
        <c:axId val="44797848"/>
        <c:scaling>
          <c:orientation val="minMax"/>
          <c:max val="0.8"/>
          <c:min val="0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3407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75"/>
          <c:y val="0.86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Performing Loans</a:t>
            </a:r>
          </a:p>
        </c:rich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75"/>
          <c:w val="1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Summary!$A$27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Summary!$B$3:$T$3</c:f>
              <c:strCache/>
            </c:strRef>
          </c:cat>
          <c:val>
            <c:numRef>
              <c:f>Summary!$B$27:$T$27</c:f>
              <c:numCache/>
            </c:numRef>
          </c:val>
        </c:ser>
        <c:gapWidth val="0"/>
        <c:axId val="527449"/>
        <c:axId val="4747042"/>
      </c:barChart>
      <c:dateAx>
        <c:axId val="527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47042"/>
        <c:crosses val="autoZero"/>
        <c:auto val="0"/>
        <c:majorUnit val="3"/>
        <c:majorTimeUnit val="months"/>
        <c:noMultiLvlLbl val="0"/>
      </c:dateAx>
      <c:valAx>
        <c:axId val="4747042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744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"/>
          <c:y val="0.09125"/>
          <c:w val="0.99"/>
          <c:h val="0.7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Summary!$A$21</c:f>
              <c:strCache>
                <c:ptCount val="1"/>
                <c:pt idx="0">
                  <c:v>Spread % (WA Funding Rate versus WA Interest Rate)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Summary!$B$3:$U$3</c:f>
              <c:strCache/>
            </c:strRef>
          </c:cat>
          <c:val>
            <c:numRef>
              <c:f>Summary!$B$21:$U$21</c:f>
              <c:numCache/>
            </c:numRef>
          </c:val>
        </c:ser>
        <c:gapWidth val="0"/>
        <c:axId val="42723379"/>
        <c:axId val="48966092"/>
      </c:barChart>
      <c:dateAx>
        <c:axId val="42723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8966092"/>
        <c:crosses val="autoZero"/>
        <c:auto val="0"/>
        <c:majorUnit val="3"/>
        <c:majorTimeUnit val="months"/>
        <c:noMultiLvlLbl val="0"/>
      </c:dateAx>
      <c:valAx>
        <c:axId val="48966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2337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6275"/>
          <c:w val="0.97475"/>
          <c:h val="0.605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Summary!$A$23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/>
            </c:strRef>
          </c:cat>
          <c:val>
            <c:numRef>
              <c:f>Summary!$B$23:$T$23</c:f>
              <c:numCache/>
            </c:numRef>
          </c:val>
          <c:smooth val="1"/>
        </c:ser>
        <c:ser>
          <c:idx val="1"/>
          <c:order val="1"/>
          <c:tx>
            <c:strRef>
              <c:f>Summary!$A$17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/>
            </c:strRef>
          </c:cat>
          <c:val>
            <c:numRef>
              <c:f>Summary!$B$17:$T$17</c:f>
              <c:numCache/>
            </c:numRef>
          </c:val>
          <c:smooth val="1"/>
        </c:ser>
        <c:axId val="38041645"/>
        <c:axId val="6830486"/>
      </c:lineChart>
      <c:dateAx>
        <c:axId val="38041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830486"/>
        <c:crosses val="autoZero"/>
        <c:auto val="0"/>
        <c:majorUnit val="3"/>
        <c:majorTimeUnit val="months"/>
        <c:noMultiLvlLbl val="0"/>
      </c:dateAx>
      <c:valAx>
        <c:axId val="6830486"/>
        <c:scaling>
          <c:orientation val="minMax"/>
          <c:max val="0.00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41645"/>
        <c:crossesAt val="1"/>
        <c:crossBetween val="between"/>
        <c:dispUnits/>
        <c:majorUnit val="0.0005"/>
        <c:minorUnit val="0.00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625"/>
          <c:y val="0.86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075"/>
          <c:w val="0.9535"/>
          <c:h val="0.68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A1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Summary!$B$3:$T$3</c:f>
              <c:strCache/>
            </c:strRef>
          </c:cat>
          <c:val>
            <c:numRef>
              <c:f>Summary!$B$6:$T$6</c:f>
              <c:numCache/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A2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Summary!$B$3:$T$3</c:f>
              <c:strCache/>
            </c:strRef>
          </c:cat>
          <c:val>
            <c:numRef>
              <c:f>Summary!$B$7:$T$7</c:f>
              <c:numCache/>
            </c:numRef>
          </c:val>
        </c:ser>
        <c:ser>
          <c:idx val="2"/>
          <c:order val="2"/>
          <c:tx>
            <c:strRef>
              <c:f>Summary!$A$8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Summary!$B$3:$T$3</c:f>
              <c:strCache/>
            </c:strRef>
          </c:cat>
          <c:val>
            <c:numRef>
              <c:f>Summary!$B$8:$T$8</c:f>
              <c:numCache/>
            </c:numRef>
          </c:val>
        </c:ser>
        <c:overlap val="100"/>
        <c:gapWidth val="0"/>
        <c:axId val="61474375"/>
        <c:axId val="16398464"/>
      </c:barChart>
      <c:dateAx>
        <c:axId val="61474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6398464"/>
        <c:crosses val="autoZero"/>
        <c:auto val="0"/>
        <c:majorUnit val="3"/>
        <c:majorTimeUnit val="months"/>
        <c:noMultiLvlLbl val="0"/>
      </c:dateAx>
      <c:valAx>
        <c:axId val="163984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7437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45"/>
          <c:y val="0.90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775"/>
          <c:w val="0.94325"/>
          <c:h val="0.6707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Summary!$A$10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Summary!$B$3:$U$3</c:f>
              <c:strCache>
                <c:ptCount val="20"/>
                <c:pt idx="0">
                  <c:v>36372</c:v>
                </c:pt>
                <c:pt idx="1">
                  <c:v>36464</c:v>
                </c:pt>
                <c:pt idx="2">
                  <c:v>36556</c:v>
                </c:pt>
                <c:pt idx="3">
                  <c:v>36646</c:v>
                </c:pt>
                <c:pt idx="4">
                  <c:v>36738</c:v>
                </c:pt>
                <c:pt idx="5">
                  <c:v>36830</c:v>
                </c:pt>
                <c:pt idx="6">
                  <c:v>36922</c:v>
                </c:pt>
                <c:pt idx="7">
                  <c:v>37011</c:v>
                </c:pt>
                <c:pt idx="8">
                  <c:v>37103</c:v>
                </c:pt>
                <c:pt idx="9">
                  <c:v>37195</c:v>
                </c:pt>
                <c:pt idx="10">
                  <c:v>37287</c:v>
                </c:pt>
                <c:pt idx="11">
                  <c:v>37376</c:v>
                </c:pt>
                <c:pt idx="12">
                  <c:v>37468</c:v>
                </c:pt>
                <c:pt idx="13">
                  <c:v>37560</c:v>
                </c:pt>
                <c:pt idx="14">
                  <c:v>37652</c:v>
                </c:pt>
                <c:pt idx="15">
                  <c:v>37741</c:v>
                </c:pt>
                <c:pt idx="16">
                  <c:v>37833</c:v>
                </c:pt>
                <c:pt idx="17">
                  <c:v>37925</c:v>
                </c:pt>
                <c:pt idx="18">
                  <c:v>38017</c:v>
                </c:pt>
              </c:strCache>
            </c:strRef>
          </c:cat>
          <c:val>
            <c:numRef>
              <c:f>Summary!$B$10:$U$10</c:f>
              <c:numCache>
                <c:ptCount val="20"/>
                <c:pt idx="0">
                  <c:v>0.0827</c:v>
                </c:pt>
                <c:pt idx="1">
                  <c:v>0.0915</c:v>
                </c:pt>
                <c:pt idx="2">
                  <c:v>0.0978</c:v>
                </c:pt>
                <c:pt idx="3">
                  <c:v>0.1058</c:v>
                </c:pt>
                <c:pt idx="4">
                  <c:v>0.1115</c:v>
                </c:pt>
                <c:pt idx="5">
                  <c:v>0.1166</c:v>
                </c:pt>
                <c:pt idx="6">
                  <c:v>0.1159</c:v>
                </c:pt>
                <c:pt idx="7">
                  <c:v>0.118</c:v>
                </c:pt>
                <c:pt idx="8">
                  <c:v>0.1252</c:v>
                </c:pt>
                <c:pt idx="9">
                  <c:v>0.1322</c:v>
                </c:pt>
                <c:pt idx="10">
                  <c:v>0.1396</c:v>
                </c:pt>
                <c:pt idx="11">
                  <c:v>0.1441</c:v>
                </c:pt>
                <c:pt idx="12">
                  <c:v>0.1491</c:v>
                </c:pt>
                <c:pt idx="13">
                  <c:v>0.1491</c:v>
                </c:pt>
                <c:pt idx="14">
                  <c:v>0.1512</c:v>
                </c:pt>
                <c:pt idx="15">
                  <c:v>0.1523</c:v>
                </c:pt>
                <c:pt idx="16">
                  <c:v>0.1573</c:v>
                </c:pt>
                <c:pt idx="17">
                  <c:v>0.1675</c:v>
                </c:pt>
                <c:pt idx="18">
                  <c:v>0.1729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Summary!$A$11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Summary!$B$3:$U$3</c:f>
              <c:strCache>
                <c:ptCount val="20"/>
                <c:pt idx="0">
                  <c:v>36372</c:v>
                </c:pt>
                <c:pt idx="1">
                  <c:v>36464</c:v>
                </c:pt>
                <c:pt idx="2">
                  <c:v>36556</c:v>
                </c:pt>
                <c:pt idx="3">
                  <c:v>36646</c:v>
                </c:pt>
                <c:pt idx="4">
                  <c:v>36738</c:v>
                </c:pt>
                <c:pt idx="5">
                  <c:v>36830</c:v>
                </c:pt>
                <c:pt idx="6">
                  <c:v>36922</c:v>
                </c:pt>
                <c:pt idx="7">
                  <c:v>37011</c:v>
                </c:pt>
                <c:pt idx="8">
                  <c:v>37103</c:v>
                </c:pt>
                <c:pt idx="9">
                  <c:v>37195</c:v>
                </c:pt>
                <c:pt idx="10">
                  <c:v>37287</c:v>
                </c:pt>
                <c:pt idx="11">
                  <c:v>37376</c:v>
                </c:pt>
                <c:pt idx="12">
                  <c:v>37468</c:v>
                </c:pt>
                <c:pt idx="13">
                  <c:v>37560</c:v>
                </c:pt>
                <c:pt idx="14">
                  <c:v>37652</c:v>
                </c:pt>
                <c:pt idx="15">
                  <c:v>37741</c:v>
                </c:pt>
                <c:pt idx="16">
                  <c:v>37833</c:v>
                </c:pt>
                <c:pt idx="17">
                  <c:v>37925</c:v>
                </c:pt>
                <c:pt idx="18">
                  <c:v>38017</c:v>
                </c:pt>
              </c:strCache>
            </c:strRef>
          </c:cat>
          <c:val>
            <c:numRef>
              <c:f>Summary!$B$11:$U$11</c:f>
              <c:numCache>
                <c:ptCount val="20"/>
                <c:pt idx="0">
                  <c:v>0.028</c:v>
                </c:pt>
                <c:pt idx="1">
                  <c:v>0.0308</c:v>
                </c:pt>
                <c:pt idx="2">
                  <c:v>0.0322</c:v>
                </c:pt>
                <c:pt idx="3">
                  <c:v>0.0383</c:v>
                </c:pt>
                <c:pt idx="4">
                  <c:v>0.0385</c:v>
                </c:pt>
                <c:pt idx="5">
                  <c:v>0.0401</c:v>
                </c:pt>
                <c:pt idx="6">
                  <c:v>0.0288</c:v>
                </c:pt>
                <c:pt idx="7">
                  <c:v>0.036</c:v>
                </c:pt>
                <c:pt idx="8">
                  <c:v>0.0526</c:v>
                </c:pt>
                <c:pt idx="9">
                  <c:v>0.0559</c:v>
                </c:pt>
                <c:pt idx="10">
                  <c:v>0.0614</c:v>
                </c:pt>
                <c:pt idx="11">
                  <c:v>0.0543</c:v>
                </c:pt>
                <c:pt idx="12">
                  <c:v>0.0592</c:v>
                </c:pt>
                <c:pt idx="13">
                  <c:v>0.0397</c:v>
                </c:pt>
                <c:pt idx="14">
                  <c:v>0.0492</c:v>
                </c:pt>
                <c:pt idx="15">
                  <c:v>0.0461</c:v>
                </c:pt>
                <c:pt idx="16">
                  <c:v>0.0669</c:v>
                </c:pt>
                <c:pt idx="17">
                  <c:v>0.0985</c:v>
                </c:pt>
                <c:pt idx="18">
                  <c:v>0.0766</c:v>
                </c:pt>
              </c:numCache>
            </c:numRef>
          </c:val>
          <c:smooth val="1"/>
        </c:ser>
        <c:axId val="13368449"/>
        <c:axId val="53207178"/>
      </c:lineChart>
      <c:dateAx>
        <c:axId val="13368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53207178"/>
        <c:crosses val="autoZero"/>
        <c:auto val="0"/>
        <c:majorUnit val="3"/>
        <c:majorTimeUnit val="months"/>
        <c:noMultiLvlLbl val="0"/>
      </c:dateAx>
      <c:valAx>
        <c:axId val="53207178"/>
        <c:scaling>
          <c:orientation val="minMax"/>
          <c:max val="0.18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68449"/>
        <c:crossesAt val="1"/>
        <c:crossBetween val="between"/>
        <c:dispUnits/>
        <c:majorUnit val="0.02"/>
        <c:minorUnit val="0.0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225"/>
          <c:y val="0.880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50</xdr:row>
      <xdr:rowOff>28575</xdr:rowOff>
    </xdr:from>
    <xdr:to>
      <xdr:col>5</xdr:col>
      <xdr:colOff>57150</xdr:colOff>
      <xdr:row>69</xdr:row>
      <xdr:rowOff>28575</xdr:rowOff>
    </xdr:to>
    <xdr:graphicFrame>
      <xdr:nvGraphicFramePr>
        <xdr:cNvPr id="1" name="Chart 3"/>
        <xdr:cNvGraphicFramePr/>
      </xdr:nvGraphicFramePr>
      <xdr:xfrm>
        <a:off x="104775" y="8124825"/>
        <a:ext cx="68389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71</xdr:row>
      <xdr:rowOff>0</xdr:rowOff>
    </xdr:from>
    <xdr:to>
      <xdr:col>5</xdr:col>
      <xdr:colOff>66675</xdr:colOff>
      <xdr:row>89</xdr:row>
      <xdr:rowOff>9525</xdr:rowOff>
    </xdr:to>
    <xdr:graphicFrame>
      <xdr:nvGraphicFramePr>
        <xdr:cNvPr id="2" name="Chart 4"/>
        <xdr:cNvGraphicFramePr/>
      </xdr:nvGraphicFramePr>
      <xdr:xfrm>
        <a:off x="114300" y="11496675"/>
        <a:ext cx="68389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91</xdr:row>
      <xdr:rowOff>19050</xdr:rowOff>
    </xdr:from>
    <xdr:to>
      <xdr:col>5</xdr:col>
      <xdr:colOff>57150</xdr:colOff>
      <xdr:row>109</xdr:row>
      <xdr:rowOff>28575</xdr:rowOff>
    </xdr:to>
    <xdr:graphicFrame>
      <xdr:nvGraphicFramePr>
        <xdr:cNvPr id="3" name="Chart 5"/>
        <xdr:cNvGraphicFramePr/>
      </xdr:nvGraphicFramePr>
      <xdr:xfrm>
        <a:off x="95250" y="14754225"/>
        <a:ext cx="6848475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131</xdr:row>
      <xdr:rowOff>9525</xdr:rowOff>
    </xdr:from>
    <xdr:to>
      <xdr:col>5</xdr:col>
      <xdr:colOff>95250</xdr:colOff>
      <xdr:row>149</xdr:row>
      <xdr:rowOff>0</xdr:rowOff>
    </xdr:to>
    <xdr:graphicFrame>
      <xdr:nvGraphicFramePr>
        <xdr:cNvPr id="4" name="Chart 11"/>
        <xdr:cNvGraphicFramePr/>
      </xdr:nvGraphicFramePr>
      <xdr:xfrm>
        <a:off x="161925" y="21221700"/>
        <a:ext cx="681990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151</xdr:row>
      <xdr:rowOff>28575</xdr:rowOff>
    </xdr:from>
    <xdr:to>
      <xdr:col>4</xdr:col>
      <xdr:colOff>904875</xdr:colOff>
      <xdr:row>169</xdr:row>
      <xdr:rowOff>47625</xdr:rowOff>
    </xdr:to>
    <xdr:graphicFrame>
      <xdr:nvGraphicFramePr>
        <xdr:cNvPr id="5" name="Chart 12"/>
        <xdr:cNvGraphicFramePr/>
      </xdr:nvGraphicFramePr>
      <xdr:xfrm>
        <a:off x="142875" y="24479250"/>
        <a:ext cx="6734175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142875</xdr:colOff>
      <xdr:row>171</xdr:row>
      <xdr:rowOff>9525</xdr:rowOff>
    </xdr:from>
    <xdr:to>
      <xdr:col>4</xdr:col>
      <xdr:colOff>895350</xdr:colOff>
      <xdr:row>189</xdr:row>
      <xdr:rowOff>0</xdr:rowOff>
    </xdr:to>
    <xdr:graphicFrame>
      <xdr:nvGraphicFramePr>
        <xdr:cNvPr id="6" name="Chart 13"/>
        <xdr:cNvGraphicFramePr/>
      </xdr:nvGraphicFramePr>
      <xdr:xfrm>
        <a:off x="142875" y="27698700"/>
        <a:ext cx="6724650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190</xdr:row>
      <xdr:rowOff>19050</xdr:rowOff>
    </xdr:from>
    <xdr:to>
      <xdr:col>4</xdr:col>
      <xdr:colOff>885825</xdr:colOff>
      <xdr:row>209</xdr:row>
      <xdr:rowOff>0</xdr:rowOff>
    </xdr:to>
    <xdr:graphicFrame>
      <xdr:nvGraphicFramePr>
        <xdr:cNvPr id="7" name="Chart 15"/>
        <xdr:cNvGraphicFramePr/>
      </xdr:nvGraphicFramePr>
      <xdr:xfrm>
        <a:off x="200025" y="30784800"/>
        <a:ext cx="6657975" cy="3057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171450</xdr:colOff>
      <xdr:row>111</xdr:row>
      <xdr:rowOff>28575</xdr:rowOff>
    </xdr:from>
    <xdr:to>
      <xdr:col>5</xdr:col>
      <xdr:colOff>114300</xdr:colOff>
      <xdr:row>129</xdr:row>
      <xdr:rowOff>38100</xdr:rowOff>
    </xdr:to>
    <xdr:graphicFrame>
      <xdr:nvGraphicFramePr>
        <xdr:cNvPr id="8" name="Chart 16"/>
        <xdr:cNvGraphicFramePr/>
      </xdr:nvGraphicFramePr>
      <xdr:xfrm>
        <a:off x="171450" y="18002250"/>
        <a:ext cx="6829425" cy="2924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43</xdr:row>
      <xdr:rowOff>0</xdr:rowOff>
    </xdr:from>
    <xdr:to>
      <xdr:col>12</xdr:col>
      <xdr:colOff>352425</xdr:colOff>
      <xdr:row>61</xdr:row>
      <xdr:rowOff>19050</xdr:rowOff>
    </xdr:to>
    <xdr:graphicFrame>
      <xdr:nvGraphicFramePr>
        <xdr:cNvPr id="1" name="Chart 13"/>
        <xdr:cNvGraphicFramePr/>
      </xdr:nvGraphicFramePr>
      <xdr:xfrm>
        <a:off x="361950" y="7010400"/>
        <a:ext cx="73056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3</xdr:row>
      <xdr:rowOff>9525</xdr:rowOff>
    </xdr:from>
    <xdr:to>
      <xdr:col>12</xdr:col>
      <xdr:colOff>342900</xdr:colOff>
      <xdr:row>22</xdr:row>
      <xdr:rowOff>19050</xdr:rowOff>
    </xdr:to>
    <xdr:graphicFrame>
      <xdr:nvGraphicFramePr>
        <xdr:cNvPr id="2" name="Chart 14"/>
        <xdr:cNvGraphicFramePr/>
      </xdr:nvGraphicFramePr>
      <xdr:xfrm>
        <a:off x="352425" y="542925"/>
        <a:ext cx="73056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361950</xdr:colOff>
      <xdr:row>24</xdr:row>
      <xdr:rowOff>0</xdr:rowOff>
    </xdr:from>
    <xdr:to>
      <xdr:col>12</xdr:col>
      <xdr:colOff>314325</xdr:colOff>
      <xdr:row>42</xdr:row>
      <xdr:rowOff>19050</xdr:rowOff>
    </xdr:to>
    <xdr:graphicFrame>
      <xdr:nvGraphicFramePr>
        <xdr:cNvPr id="3" name="Chart 16"/>
        <xdr:cNvGraphicFramePr/>
      </xdr:nvGraphicFramePr>
      <xdr:xfrm>
        <a:off x="361950" y="3933825"/>
        <a:ext cx="72675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361950</xdr:colOff>
      <xdr:row>62</xdr:row>
      <xdr:rowOff>28575</xdr:rowOff>
    </xdr:from>
    <xdr:to>
      <xdr:col>12</xdr:col>
      <xdr:colOff>333375</xdr:colOff>
      <xdr:row>80</xdr:row>
      <xdr:rowOff>47625</xdr:rowOff>
    </xdr:to>
    <xdr:graphicFrame>
      <xdr:nvGraphicFramePr>
        <xdr:cNvPr id="4" name="Chart 18"/>
        <xdr:cNvGraphicFramePr/>
      </xdr:nvGraphicFramePr>
      <xdr:xfrm>
        <a:off x="361950" y="10115550"/>
        <a:ext cx="7286625" cy="2933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3</xdr:row>
      <xdr:rowOff>0</xdr:rowOff>
    </xdr:from>
    <xdr:to>
      <xdr:col>24</xdr:col>
      <xdr:colOff>123825</xdr:colOff>
      <xdr:row>22</xdr:row>
      <xdr:rowOff>9525</xdr:rowOff>
    </xdr:to>
    <xdr:graphicFrame>
      <xdr:nvGraphicFramePr>
        <xdr:cNvPr id="5" name="Chart 19"/>
        <xdr:cNvGraphicFramePr/>
      </xdr:nvGraphicFramePr>
      <xdr:xfrm>
        <a:off x="7924800" y="533400"/>
        <a:ext cx="6829425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24</xdr:row>
      <xdr:rowOff>0</xdr:rowOff>
    </xdr:from>
    <xdr:to>
      <xdr:col>24</xdr:col>
      <xdr:colOff>104775</xdr:colOff>
      <xdr:row>42</xdr:row>
      <xdr:rowOff>28575</xdr:rowOff>
    </xdr:to>
    <xdr:graphicFrame>
      <xdr:nvGraphicFramePr>
        <xdr:cNvPr id="6" name="Chart 20"/>
        <xdr:cNvGraphicFramePr/>
      </xdr:nvGraphicFramePr>
      <xdr:xfrm>
        <a:off x="7924800" y="3933825"/>
        <a:ext cx="6810375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66675</xdr:colOff>
      <xdr:row>43</xdr:row>
      <xdr:rowOff>0</xdr:rowOff>
    </xdr:from>
    <xdr:to>
      <xdr:col>24</xdr:col>
      <xdr:colOff>95250</xdr:colOff>
      <xdr:row>61</xdr:row>
      <xdr:rowOff>0</xdr:rowOff>
    </xdr:to>
    <xdr:graphicFrame>
      <xdr:nvGraphicFramePr>
        <xdr:cNvPr id="7" name="Chart 21"/>
        <xdr:cNvGraphicFramePr/>
      </xdr:nvGraphicFramePr>
      <xdr:xfrm>
        <a:off x="7991475" y="7010400"/>
        <a:ext cx="6734175" cy="2914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66675</xdr:colOff>
      <xdr:row>62</xdr:row>
      <xdr:rowOff>38100</xdr:rowOff>
    </xdr:from>
    <xdr:to>
      <xdr:col>24</xdr:col>
      <xdr:colOff>76200</xdr:colOff>
      <xdr:row>80</xdr:row>
      <xdr:rowOff>47625</xdr:rowOff>
    </xdr:to>
    <xdr:graphicFrame>
      <xdr:nvGraphicFramePr>
        <xdr:cNvPr id="8" name="Chart 22"/>
        <xdr:cNvGraphicFramePr/>
      </xdr:nvGraphicFramePr>
      <xdr:xfrm>
        <a:off x="7991475" y="10125075"/>
        <a:ext cx="6715125" cy="2924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U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140625" style="3" bestFit="1" customWidth="1"/>
    <col min="2" max="2" width="12.7109375" style="3" bestFit="1" customWidth="1"/>
    <col min="3" max="3" width="13.421875" style="3" bestFit="1" customWidth="1"/>
    <col min="4" max="4" width="13.28125" style="3" bestFit="1" customWidth="1"/>
    <col min="5" max="5" width="13.7109375" style="3" bestFit="1" customWidth="1"/>
    <col min="6" max="6" width="12.7109375" style="3" bestFit="1" customWidth="1"/>
    <col min="7" max="7" width="13.421875" style="3" bestFit="1" customWidth="1"/>
    <col min="8" max="8" width="13.28125" style="3" bestFit="1" customWidth="1"/>
    <col min="9" max="9" width="13.7109375" style="3" bestFit="1" customWidth="1"/>
    <col min="10" max="10" width="12.7109375" style="3" bestFit="1" customWidth="1"/>
    <col min="11" max="11" width="13.421875" style="3" bestFit="1" customWidth="1"/>
    <col min="12" max="12" width="13.28125" style="3" bestFit="1" customWidth="1"/>
    <col min="13" max="13" width="13.7109375" style="3" bestFit="1" customWidth="1"/>
    <col min="14" max="14" width="12.7109375" style="3" bestFit="1" customWidth="1"/>
    <col min="15" max="15" width="13.421875" style="3" bestFit="1" customWidth="1"/>
    <col min="16" max="16" width="13.421875" style="3" customWidth="1"/>
    <col min="17" max="17" width="13.28125" style="3" customWidth="1"/>
    <col min="18" max="18" width="13.421875" style="3" customWidth="1"/>
    <col min="19" max="20" width="13.28125" style="3" customWidth="1"/>
    <col min="21" max="16384" width="9.140625" style="3" customWidth="1"/>
  </cols>
  <sheetData>
    <row r="2" spans="1:7" ht="12.75">
      <c r="A2" s="1" t="s">
        <v>0</v>
      </c>
      <c r="B2" s="2"/>
      <c r="C2" s="2"/>
      <c r="D2" s="2"/>
      <c r="E2" s="2"/>
      <c r="F2" s="2"/>
      <c r="G2" s="2"/>
    </row>
    <row r="3" spans="1:20" ht="12.75">
      <c r="A3" s="4"/>
      <c r="B3" s="10">
        <v>36372</v>
      </c>
      <c r="C3" s="10">
        <v>36464</v>
      </c>
      <c r="D3" s="10">
        <v>36556</v>
      </c>
      <c r="E3" s="10">
        <v>36646</v>
      </c>
      <c r="F3" s="10">
        <v>36738</v>
      </c>
      <c r="G3" s="10">
        <v>36830</v>
      </c>
      <c r="H3" s="11">
        <v>36922</v>
      </c>
      <c r="I3" s="11">
        <v>37011</v>
      </c>
      <c r="J3" s="11">
        <v>37103</v>
      </c>
      <c r="K3" s="11">
        <v>37195</v>
      </c>
      <c r="L3" s="11">
        <v>37287</v>
      </c>
      <c r="M3" s="11">
        <v>37376</v>
      </c>
      <c r="N3" s="11">
        <v>37468</v>
      </c>
      <c r="O3" s="11">
        <v>37560</v>
      </c>
      <c r="P3" s="11">
        <v>37652</v>
      </c>
      <c r="Q3" s="11">
        <v>37741</v>
      </c>
      <c r="R3" s="11">
        <v>37833</v>
      </c>
      <c r="S3" s="41">
        <v>37925</v>
      </c>
      <c r="T3" s="41">
        <v>38017</v>
      </c>
    </row>
    <row r="4" spans="1:20" ht="12.75">
      <c r="A4" s="5" t="s">
        <v>13</v>
      </c>
      <c r="B4" s="24">
        <v>171956</v>
      </c>
      <c r="C4" s="24">
        <v>167803</v>
      </c>
      <c r="D4" s="24">
        <v>163189</v>
      </c>
      <c r="E4" s="24">
        <v>158235</v>
      </c>
      <c r="F4" s="24">
        <v>153573</v>
      </c>
      <c r="G4" s="24">
        <v>148658</v>
      </c>
      <c r="H4" s="24">
        <v>145801</v>
      </c>
      <c r="I4" s="24">
        <v>141352</v>
      </c>
      <c r="J4" s="24">
        <v>136010</v>
      </c>
      <c r="K4" s="24">
        <v>129618</v>
      </c>
      <c r="L4" s="24">
        <v>122926</v>
      </c>
      <c r="M4" s="24">
        <v>118179</v>
      </c>
      <c r="N4" s="24">
        <v>112626</v>
      </c>
      <c r="O4" s="24">
        <v>110277</v>
      </c>
      <c r="P4" s="24">
        <v>106088</v>
      </c>
      <c r="Q4" s="24">
        <v>101950</v>
      </c>
      <c r="R4" s="37">
        <v>96190</v>
      </c>
      <c r="S4" s="37">
        <v>87717</v>
      </c>
      <c r="T4" s="37">
        <v>82305</v>
      </c>
    </row>
    <row r="5" spans="1:20" ht="12.75">
      <c r="A5" s="5" t="s">
        <v>7</v>
      </c>
      <c r="B5" s="24">
        <f>SUM(B6:B8)</f>
        <v>171956</v>
      </c>
      <c r="C5" s="24">
        <f aca="true" t="shared" si="0" ref="C5:R5">SUM(C6:C8)</f>
        <v>167803</v>
      </c>
      <c r="D5" s="24">
        <f t="shared" si="0"/>
        <v>163189</v>
      </c>
      <c r="E5" s="24">
        <f t="shared" si="0"/>
        <v>158238</v>
      </c>
      <c r="F5" s="24">
        <f t="shared" si="0"/>
        <v>153573</v>
      </c>
      <c r="G5" s="24">
        <f t="shared" si="0"/>
        <v>148667</v>
      </c>
      <c r="H5" s="24">
        <f t="shared" si="0"/>
        <v>145804</v>
      </c>
      <c r="I5" s="24">
        <f t="shared" si="0"/>
        <v>141352</v>
      </c>
      <c r="J5" s="24">
        <f t="shared" si="0"/>
        <v>136010</v>
      </c>
      <c r="K5" s="24">
        <f t="shared" si="0"/>
        <v>129618</v>
      </c>
      <c r="L5" s="24">
        <f t="shared" si="0"/>
        <v>122926</v>
      </c>
      <c r="M5" s="24">
        <f t="shared" si="0"/>
        <v>118269</v>
      </c>
      <c r="N5" s="24">
        <f t="shared" si="0"/>
        <v>112656</v>
      </c>
      <c r="O5" s="24">
        <f t="shared" si="0"/>
        <v>110277</v>
      </c>
      <c r="P5" s="24">
        <f t="shared" si="0"/>
        <v>106088</v>
      </c>
      <c r="Q5" s="24">
        <f t="shared" si="0"/>
        <v>101950</v>
      </c>
      <c r="R5" s="24">
        <f t="shared" si="0"/>
        <v>96190</v>
      </c>
      <c r="S5" s="24">
        <f>SUM(S6:S8)</f>
        <v>87717</v>
      </c>
      <c r="T5" s="24">
        <f>SUM(T6:T8)</f>
        <v>82305</v>
      </c>
    </row>
    <row r="6" spans="1:20" ht="12.75">
      <c r="A6" s="5" t="s">
        <v>9</v>
      </c>
      <c r="B6" s="24">
        <v>35306</v>
      </c>
      <c r="C6" s="24">
        <v>31153</v>
      </c>
      <c r="D6" s="24">
        <v>26539</v>
      </c>
      <c r="E6" s="24">
        <v>21588</v>
      </c>
      <c r="F6" s="24">
        <v>16923</v>
      </c>
      <c r="G6" s="24">
        <v>12017</v>
      </c>
      <c r="H6" s="24">
        <v>9154</v>
      </c>
      <c r="I6" s="24">
        <v>4702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5">
        <v>0</v>
      </c>
      <c r="R6" s="3">
        <v>0</v>
      </c>
      <c r="S6" s="3">
        <v>0</v>
      </c>
      <c r="T6" s="3">
        <v>0</v>
      </c>
    </row>
    <row r="7" spans="1:20" ht="12.75">
      <c r="A7" s="5" t="s">
        <v>10</v>
      </c>
      <c r="B7" s="24">
        <v>119000</v>
      </c>
      <c r="C7" s="24">
        <v>119000</v>
      </c>
      <c r="D7" s="24">
        <v>119000</v>
      </c>
      <c r="E7" s="24">
        <v>119000</v>
      </c>
      <c r="F7" s="24">
        <v>119000</v>
      </c>
      <c r="G7" s="24">
        <v>119000</v>
      </c>
      <c r="H7" s="24">
        <v>119000</v>
      </c>
      <c r="I7" s="24">
        <v>119000</v>
      </c>
      <c r="J7" s="24">
        <v>118360</v>
      </c>
      <c r="K7" s="24">
        <v>111968</v>
      </c>
      <c r="L7" s="24">
        <v>105276</v>
      </c>
      <c r="M7" s="24">
        <v>100619</v>
      </c>
      <c r="N7" s="24">
        <v>95006</v>
      </c>
      <c r="O7" s="24">
        <v>92627</v>
      </c>
      <c r="P7" s="25">
        <v>88438</v>
      </c>
      <c r="Q7" s="24">
        <v>84300</v>
      </c>
      <c r="R7" s="37">
        <v>78540</v>
      </c>
      <c r="S7" s="37">
        <v>70067</v>
      </c>
      <c r="T7" s="37">
        <v>66256</v>
      </c>
    </row>
    <row r="8" spans="1:20" s="37" customFormat="1" ht="12.75">
      <c r="A8" s="6" t="s">
        <v>8</v>
      </c>
      <c r="B8" s="24">
        <v>17650</v>
      </c>
      <c r="C8" s="24">
        <v>17650</v>
      </c>
      <c r="D8" s="24">
        <v>17650</v>
      </c>
      <c r="E8" s="24">
        <v>17650</v>
      </c>
      <c r="F8" s="24">
        <v>17650</v>
      </c>
      <c r="G8" s="24">
        <v>17650</v>
      </c>
      <c r="H8" s="24">
        <v>17650</v>
      </c>
      <c r="I8" s="24">
        <v>17650</v>
      </c>
      <c r="J8" s="24">
        <v>17650</v>
      </c>
      <c r="K8" s="24">
        <v>17650</v>
      </c>
      <c r="L8" s="24">
        <v>17650</v>
      </c>
      <c r="M8" s="24">
        <v>17650</v>
      </c>
      <c r="N8" s="24">
        <v>17650</v>
      </c>
      <c r="O8" s="24">
        <v>17650</v>
      </c>
      <c r="P8" s="24">
        <v>17650</v>
      </c>
      <c r="Q8" s="24">
        <v>17650</v>
      </c>
      <c r="R8" s="37">
        <v>17650</v>
      </c>
      <c r="S8" s="37">
        <v>17650</v>
      </c>
      <c r="T8" s="37">
        <v>16049</v>
      </c>
    </row>
    <row r="9" spans="1:20" ht="12.75">
      <c r="A9" s="5" t="s">
        <v>43</v>
      </c>
      <c r="B9" s="26">
        <f>+B8/B5</f>
        <v>0.10264253646281607</v>
      </c>
      <c r="C9" s="26">
        <f aca="true" t="shared" si="1" ref="C9:T9">+C8/C5</f>
        <v>0.10518286323844031</v>
      </c>
      <c r="D9" s="26">
        <f t="shared" si="1"/>
        <v>0.10815679978429919</v>
      </c>
      <c r="E9" s="26">
        <f t="shared" si="1"/>
        <v>0.1115408435394785</v>
      </c>
      <c r="F9" s="26">
        <f t="shared" si="1"/>
        <v>0.11492905653988657</v>
      </c>
      <c r="G9" s="26">
        <f t="shared" si="1"/>
        <v>0.11872170690200246</v>
      </c>
      <c r="H9" s="26">
        <f t="shared" si="1"/>
        <v>0.1210529203588379</v>
      </c>
      <c r="I9" s="26">
        <f t="shared" si="1"/>
        <v>0.12486558379082008</v>
      </c>
      <c r="J9" s="26">
        <f t="shared" si="1"/>
        <v>0.1297698698625101</v>
      </c>
      <c r="K9" s="26">
        <f t="shared" si="1"/>
        <v>0.1361693591939391</v>
      </c>
      <c r="L9" s="26">
        <f t="shared" si="1"/>
        <v>0.14358231781722336</v>
      </c>
      <c r="M9" s="26">
        <f t="shared" si="1"/>
        <v>0.1492360635500427</v>
      </c>
      <c r="N9" s="26">
        <f t="shared" si="1"/>
        <v>0.15667163755148417</v>
      </c>
      <c r="O9" s="26">
        <f t="shared" si="1"/>
        <v>0.1600515066605004</v>
      </c>
      <c r="P9" s="26">
        <f t="shared" si="1"/>
        <v>0.16637131438051428</v>
      </c>
      <c r="Q9" s="26">
        <f t="shared" si="1"/>
        <v>0.17312408043158412</v>
      </c>
      <c r="R9" s="26">
        <f t="shared" si="1"/>
        <v>0.18349100738122465</v>
      </c>
      <c r="S9" s="26">
        <f t="shared" si="1"/>
        <v>0.20121527184012222</v>
      </c>
      <c r="T9" s="26">
        <f t="shared" si="1"/>
        <v>0.1949942287831845</v>
      </c>
    </row>
    <row r="10" spans="1:20" ht="12.75">
      <c r="A10" s="5" t="s">
        <v>14</v>
      </c>
      <c r="B10" s="26">
        <v>0.0827</v>
      </c>
      <c r="C10" s="26">
        <v>0.0915</v>
      </c>
      <c r="D10" s="26">
        <v>0.0978</v>
      </c>
      <c r="E10" s="26">
        <v>0.1058</v>
      </c>
      <c r="F10" s="26">
        <v>0.1115</v>
      </c>
      <c r="G10" s="26">
        <v>0.1166</v>
      </c>
      <c r="H10" s="26">
        <v>0.1159</v>
      </c>
      <c r="I10" s="26">
        <v>0.118</v>
      </c>
      <c r="J10" s="26">
        <v>0.1252</v>
      </c>
      <c r="K10" s="26">
        <v>0.1322</v>
      </c>
      <c r="L10" s="26">
        <v>0.1396</v>
      </c>
      <c r="M10" s="26">
        <v>0.1441</v>
      </c>
      <c r="N10" s="26">
        <v>0.1491</v>
      </c>
      <c r="O10" s="26">
        <v>0.1491</v>
      </c>
      <c r="P10" s="26">
        <v>0.1512</v>
      </c>
      <c r="Q10" s="27">
        <v>0.1523</v>
      </c>
      <c r="R10" s="9">
        <v>0.1573</v>
      </c>
      <c r="S10" s="9">
        <v>0.1675</v>
      </c>
      <c r="T10" s="9">
        <v>0.1729</v>
      </c>
    </row>
    <row r="11" spans="1:20" ht="12.75">
      <c r="A11" s="5" t="s">
        <v>15</v>
      </c>
      <c r="B11" s="27">
        <v>0.028</v>
      </c>
      <c r="C11" s="27">
        <v>0.0308</v>
      </c>
      <c r="D11" s="27">
        <v>0.0322</v>
      </c>
      <c r="E11" s="27">
        <v>0.0383</v>
      </c>
      <c r="F11" s="27">
        <v>0.0385</v>
      </c>
      <c r="G11" s="27">
        <v>0.0401</v>
      </c>
      <c r="H11" s="27">
        <v>0.0288</v>
      </c>
      <c r="I11" s="27">
        <v>0.036</v>
      </c>
      <c r="J11" s="27">
        <v>0.0526</v>
      </c>
      <c r="K11" s="27">
        <v>0.0559</v>
      </c>
      <c r="L11" s="27">
        <v>0.0614</v>
      </c>
      <c r="M11" s="27">
        <v>0.0543</v>
      </c>
      <c r="N11" s="27">
        <v>0.0592</v>
      </c>
      <c r="O11" s="27">
        <v>0.0397</v>
      </c>
      <c r="P11" s="27">
        <v>0.0492</v>
      </c>
      <c r="Q11" s="27">
        <v>0.0461</v>
      </c>
      <c r="R11" s="9">
        <v>0.0669</v>
      </c>
      <c r="S11" s="9">
        <v>0.0985</v>
      </c>
      <c r="T11" s="9">
        <v>0.0766</v>
      </c>
    </row>
    <row r="12" spans="1:20" s="37" customFormat="1" ht="12.75">
      <c r="A12" s="6" t="s">
        <v>16</v>
      </c>
      <c r="B12" s="24">
        <v>781</v>
      </c>
      <c r="C12" s="24">
        <v>1096</v>
      </c>
      <c r="D12" s="24">
        <v>744</v>
      </c>
      <c r="E12" s="24">
        <v>1289</v>
      </c>
      <c r="F12" s="24">
        <v>1434</v>
      </c>
      <c r="G12" s="24">
        <v>1245</v>
      </c>
      <c r="H12" s="24">
        <v>1419</v>
      </c>
      <c r="I12" s="24">
        <v>789</v>
      </c>
      <c r="J12" s="24">
        <v>2092</v>
      </c>
      <c r="K12" s="24">
        <v>1214</v>
      </c>
      <c r="L12" s="24">
        <v>1264</v>
      </c>
      <c r="M12" s="24">
        <v>1928</v>
      </c>
      <c r="N12" s="24">
        <v>1418</v>
      </c>
      <c r="O12" s="24">
        <v>2120</v>
      </c>
      <c r="P12" s="24">
        <v>1235</v>
      </c>
      <c r="Q12" s="24">
        <v>748</v>
      </c>
      <c r="R12" s="37">
        <v>1060</v>
      </c>
      <c r="S12" s="37">
        <v>1005</v>
      </c>
      <c r="T12" s="37">
        <v>1302</v>
      </c>
    </row>
    <row r="13" spans="1:20" s="37" customFormat="1" ht="12.75">
      <c r="A13" s="6" t="s">
        <v>11</v>
      </c>
      <c r="B13" s="24">
        <v>3620</v>
      </c>
      <c r="C13" s="29">
        <v>3620</v>
      </c>
      <c r="D13" s="29">
        <v>3620</v>
      </c>
      <c r="E13" s="29">
        <v>3620</v>
      </c>
      <c r="F13" s="29">
        <v>3620</v>
      </c>
      <c r="G13" s="29">
        <v>3620</v>
      </c>
      <c r="H13" s="29">
        <v>3620</v>
      </c>
      <c r="I13" s="29">
        <v>3620</v>
      </c>
      <c r="J13" s="29">
        <v>3620</v>
      </c>
      <c r="K13" s="29">
        <v>3620</v>
      </c>
      <c r="L13" s="29">
        <v>3620</v>
      </c>
      <c r="M13" s="29">
        <v>3620</v>
      </c>
      <c r="N13" s="29">
        <v>3620</v>
      </c>
      <c r="O13" s="29">
        <v>3620</v>
      </c>
      <c r="P13" s="24">
        <v>3620</v>
      </c>
      <c r="Q13" s="24">
        <v>3620</v>
      </c>
      <c r="R13" s="37">
        <v>3620</v>
      </c>
      <c r="S13" s="37">
        <v>3620</v>
      </c>
      <c r="T13" s="37">
        <v>3620</v>
      </c>
    </row>
    <row r="14" spans="1:20" ht="12.75">
      <c r="A14" s="5" t="s">
        <v>17</v>
      </c>
      <c r="B14" s="26">
        <f>+B13/B4</f>
        <v>0.021051896996906187</v>
      </c>
      <c r="C14" s="26">
        <f aca="true" t="shared" si="2" ref="C14:T14">+C13/C4</f>
        <v>0.02157291585966878</v>
      </c>
      <c r="D14" s="26">
        <f t="shared" si="2"/>
        <v>0.022182867717799606</v>
      </c>
      <c r="E14" s="26">
        <f t="shared" si="2"/>
        <v>0.022877365943059374</v>
      </c>
      <c r="F14" s="26">
        <f t="shared" si="2"/>
        <v>0.02357185182291158</v>
      </c>
      <c r="G14" s="26">
        <f t="shared" si="2"/>
        <v>0.024351195361164552</v>
      </c>
      <c r="H14" s="26">
        <f t="shared" si="2"/>
        <v>0.02482836194539132</v>
      </c>
      <c r="I14" s="26">
        <f t="shared" si="2"/>
        <v>0.02560982511743732</v>
      </c>
      <c r="J14" s="26">
        <f t="shared" si="2"/>
        <v>0.026615690022792442</v>
      </c>
      <c r="K14" s="26">
        <f t="shared" si="2"/>
        <v>0.02792821984600904</v>
      </c>
      <c r="L14" s="26">
        <f t="shared" si="2"/>
        <v>0.029448611359679806</v>
      </c>
      <c r="M14" s="26">
        <f t="shared" si="2"/>
        <v>0.030631499674223</v>
      </c>
      <c r="N14" s="26">
        <f t="shared" si="2"/>
        <v>0.03214177898531423</v>
      </c>
      <c r="O14" s="26">
        <f t="shared" si="2"/>
        <v>0.03282642799495815</v>
      </c>
      <c r="P14" s="26">
        <f t="shared" si="2"/>
        <v>0.0341226151873916</v>
      </c>
      <c r="Q14" s="26">
        <f t="shared" si="2"/>
        <v>0.035507601765571356</v>
      </c>
      <c r="R14" s="26">
        <f t="shared" si="2"/>
        <v>0.03763384967252313</v>
      </c>
      <c r="S14" s="26">
        <f t="shared" si="2"/>
        <v>0.04126908124992875</v>
      </c>
      <c r="T14" s="26">
        <f t="shared" si="2"/>
        <v>0.04398274709920418</v>
      </c>
    </row>
    <row r="15" spans="1:20" ht="12.75">
      <c r="A15" s="5" t="s">
        <v>1</v>
      </c>
      <c r="B15" s="24">
        <v>0</v>
      </c>
      <c r="C15" s="24">
        <f>B19</f>
        <v>0</v>
      </c>
      <c r="D15" s="24">
        <f>C19</f>
        <v>0</v>
      </c>
      <c r="E15" s="24">
        <f>D19</f>
        <v>0</v>
      </c>
      <c r="F15" s="24">
        <f>E19</f>
        <v>0</v>
      </c>
      <c r="G15" s="24">
        <f>F19</f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3">
        <v>0</v>
      </c>
      <c r="S15" s="3">
        <v>0</v>
      </c>
      <c r="T15" s="3">
        <v>0</v>
      </c>
    </row>
    <row r="16" spans="1:20" ht="12.75">
      <c r="A16" s="5" t="s">
        <v>18</v>
      </c>
      <c r="B16" s="24">
        <v>0</v>
      </c>
      <c r="C16" s="24">
        <v>0</v>
      </c>
      <c r="D16" s="24">
        <v>0</v>
      </c>
      <c r="E16" s="24">
        <v>3</v>
      </c>
      <c r="F16" s="24">
        <v>0</v>
      </c>
      <c r="G16" s="24">
        <v>9</v>
      </c>
      <c r="H16" s="24">
        <v>3</v>
      </c>
      <c r="I16" s="24">
        <v>0</v>
      </c>
      <c r="J16" s="24">
        <v>0</v>
      </c>
      <c r="K16" s="24">
        <v>0</v>
      </c>
      <c r="L16" s="24">
        <v>0</v>
      </c>
      <c r="M16" s="24">
        <v>90</v>
      </c>
      <c r="N16" s="24">
        <v>30</v>
      </c>
      <c r="O16" s="24">
        <v>0</v>
      </c>
      <c r="P16" s="25">
        <v>0</v>
      </c>
      <c r="Q16" s="25">
        <v>0</v>
      </c>
      <c r="R16" s="3">
        <v>0</v>
      </c>
      <c r="S16" s="3">
        <v>0</v>
      </c>
      <c r="T16" s="3">
        <v>0</v>
      </c>
    </row>
    <row r="17" spans="1:20" ht="12.75">
      <c r="A17" s="5" t="s">
        <v>47</v>
      </c>
      <c r="B17" s="27"/>
      <c r="C17" s="27">
        <f aca="true" t="shared" si="3" ref="C17:T17">1-(1-C16/B4)^4</f>
        <v>0</v>
      </c>
      <c r="D17" s="27">
        <f t="shared" si="3"/>
        <v>0</v>
      </c>
      <c r="E17" s="27">
        <f t="shared" si="3"/>
        <v>7.353234041140855E-05</v>
      </c>
      <c r="F17" s="27">
        <f t="shared" si="3"/>
        <v>0</v>
      </c>
      <c r="G17" s="27">
        <f t="shared" si="3"/>
        <v>0.00023439560016946803</v>
      </c>
      <c r="H17" s="27">
        <f t="shared" si="3"/>
        <v>8.071975107293294E-05</v>
      </c>
      <c r="I17" s="27">
        <f t="shared" si="3"/>
        <v>0</v>
      </c>
      <c r="J17" s="27">
        <f t="shared" si="3"/>
        <v>0</v>
      </c>
      <c r="K17" s="27">
        <f t="shared" si="3"/>
        <v>0</v>
      </c>
      <c r="L17" s="27">
        <f t="shared" si="3"/>
        <v>0</v>
      </c>
      <c r="M17" s="27">
        <f t="shared" si="3"/>
        <v>0.0029253765121231012</v>
      </c>
      <c r="N17" s="27">
        <f t="shared" si="3"/>
        <v>0.0010150222487507188</v>
      </c>
      <c r="O17" s="27">
        <f t="shared" si="3"/>
        <v>0</v>
      </c>
      <c r="P17" s="27">
        <f t="shared" si="3"/>
        <v>0</v>
      </c>
      <c r="Q17" s="27">
        <f t="shared" si="3"/>
        <v>0</v>
      </c>
      <c r="R17" s="27">
        <f t="shared" si="3"/>
        <v>0</v>
      </c>
      <c r="S17" s="27">
        <f t="shared" si="3"/>
        <v>0</v>
      </c>
      <c r="T17" s="27">
        <f t="shared" si="3"/>
        <v>0</v>
      </c>
    </row>
    <row r="18" spans="1:20" ht="12.75">
      <c r="A18" s="5" t="s">
        <v>19</v>
      </c>
      <c r="B18" s="24">
        <v>0</v>
      </c>
      <c r="C18" s="24">
        <v>0</v>
      </c>
      <c r="D18" s="24">
        <v>0</v>
      </c>
      <c r="E18" s="24">
        <v>3</v>
      </c>
      <c r="F18" s="24">
        <v>0</v>
      </c>
      <c r="G18" s="24">
        <v>9</v>
      </c>
      <c r="H18" s="24">
        <v>3</v>
      </c>
      <c r="I18" s="24">
        <v>0</v>
      </c>
      <c r="J18" s="24">
        <v>0</v>
      </c>
      <c r="K18" s="24">
        <v>0</v>
      </c>
      <c r="L18" s="24">
        <v>0</v>
      </c>
      <c r="M18" s="24">
        <v>90</v>
      </c>
      <c r="N18" s="24">
        <v>30</v>
      </c>
      <c r="O18" s="24">
        <v>0</v>
      </c>
      <c r="P18" s="25">
        <v>0</v>
      </c>
      <c r="Q18" s="25">
        <v>0</v>
      </c>
      <c r="R18" s="3">
        <v>0</v>
      </c>
      <c r="S18" s="3">
        <v>0</v>
      </c>
      <c r="T18" s="3">
        <v>0</v>
      </c>
    </row>
    <row r="19" spans="1:20" ht="12.75">
      <c r="A19" s="5" t="s">
        <v>20</v>
      </c>
      <c r="B19" s="24">
        <f aca="true" t="shared" si="4" ref="B19:G19">B15+B16-B18</f>
        <v>0</v>
      </c>
      <c r="C19" s="24">
        <f t="shared" si="4"/>
        <v>0</v>
      </c>
      <c r="D19" s="24">
        <f t="shared" si="4"/>
        <v>0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aca="true" t="shared" si="5" ref="H19:P19">H15+H16-H18</f>
        <v>0</v>
      </c>
      <c r="I19" s="24">
        <f t="shared" si="5"/>
        <v>0</v>
      </c>
      <c r="J19" s="24">
        <f t="shared" si="5"/>
        <v>0</v>
      </c>
      <c r="K19" s="24">
        <f t="shared" si="5"/>
        <v>0</v>
      </c>
      <c r="L19" s="24">
        <f t="shared" si="5"/>
        <v>0</v>
      </c>
      <c r="M19" s="24">
        <f t="shared" si="5"/>
        <v>0</v>
      </c>
      <c r="N19" s="24">
        <f t="shared" si="5"/>
        <v>0</v>
      </c>
      <c r="O19" s="24">
        <f t="shared" si="5"/>
        <v>0</v>
      </c>
      <c r="P19" s="24">
        <f t="shared" si="5"/>
        <v>0</v>
      </c>
      <c r="Q19" s="25">
        <v>0</v>
      </c>
      <c r="R19" s="3">
        <v>0</v>
      </c>
      <c r="S19" s="3">
        <v>0</v>
      </c>
      <c r="T19" s="3">
        <v>0</v>
      </c>
    </row>
    <row r="20" spans="1:20" ht="12.75">
      <c r="A20" s="5" t="s">
        <v>21</v>
      </c>
      <c r="B20" s="24" t="s">
        <v>2</v>
      </c>
      <c r="C20" s="24" t="s">
        <v>2</v>
      </c>
      <c r="D20" s="24" t="s">
        <v>2</v>
      </c>
      <c r="E20" s="24" t="s">
        <v>2</v>
      </c>
      <c r="F20" s="24" t="s">
        <v>2</v>
      </c>
      <c r="G20" s="24" t="s">
        <v>2</v>
      </c>
      <c r="H20" s="24" t="s">
        <v>2</v>
      </c>
      <c r="I20" s="24" t="s">
        <v>2</v>
      </c>
      <c r="J20" s="24" t="s">
        <v>2</v>
      </c>
      <c r="K20" s="24" t="s">
        <v>2</v>
      </c>
      <c r="L20" s="24" t="s">
        <v>2</v>
      </c>
      <c r="M20" s="24" t="s">
        <v>2</v>
      </c>
      <c r="N20" s="24" t="s">
        <v>2</v>
      </c>
      <c r="O20" s="24" t="s">
        <v>2</v>
      </c>
      <c r="P20" s="24" t="s">
        <v>2</v>
      </c>
      <c r="Q20" s="24" t="s">
        <v>2</v>
      </c>
      <c r="R20" s="24" t="s">
        <v>2</v>
      </c>
      <c r="S20" s="24" t="s">
        <v>2</v>
      </c>
      <c r="T20" s="24" t="s">
        <v>2</v>
      </c>
    </row>
    <row r="21" spans="1:20" ht="12.75">
      <c r="A21" s="5" t="s">
        <v>22</v>
      </c>
      <c r="B21" s="26">
        <v>0.0161</v>
      </c>
      <c r="C21" s="26">
        <v>0.0181</v>
      </c>
      <c r="D21" s="26">
        <v>0.0121</v>
      </c>
      <c r="E21" s="26">
        <v>0.0123</v>
      </c>
      <c r="F21" s="26">
        <v>0.0111</v>
      </c>
      <c r="G21" s="26">
        <v>0.013</v>
      </c>
      <c r="H21" s="26">
        <v>0.0133</v>
      </c>
      <c r="I21" s="26">
        <v>0.0154</v>
      </c>
      <c r="J21" s="26">
        <v>0.0175</v>
      </c>
      <c r="K21" s="26">
        <v>0.014</v>
      </c>
      <c r="L21" s="26">
        <v>0.0186</v>
      </c>
      <c r="M21" s="26">
        <v>0.0204</v>
      </c>
      <c r="N21" s="26">
        <v>0.0193</v>
      </c>
      <c r="O21" s="27">
        <v>0.0205</v>
      </c>
      <c r="P21" s="27">
        <v>0.021</v>
      </c>
      <c r="Q21" s="26">
        <v>0.0175</v>
      </c>
      <c r="R21" s="7">
        <v>0.0198</v>
      </c>
      <c r="S21" s="7">
        <v>0.0186</v>
      </c>
      <c r="T21" s="7">
        <v>0.016</v>
      </c>
    </row>
    <row r="22" spans="1:20" s="37" customFormat="1" ht="12.75">
      <c r="A22" s="6" t="s">
        <v>23</v>
      </c>
      <c r="B22" s="24">
        <v>694</v>
      </c>
      <c r="C22" s="24">
        <v>724</v>
      </c>
      <c r="D22" s="24">
        <v>489</v>
      </c>
      <c r="E22" s="24">
        <v>632</v>
      </c>
      <c r="F22" s="24">
        <v>607</v>
      </c>
      <c r="G22" s="24">
        <v>541</v>
      </c>
      <c r="H22" s="24">
        <v>532</v>
      </c>
      <c r="I22" s="24">
        <v>579</v>
      </c>
      <c r="J22" s="24">
        <v>552</v>
      </c>
      <c r="K22" s="24">
        <v>484</v>
      </c>
      <c r="L22" s="24">
        <v>555</v>
      </c>
      <c r="M22" s="24">
        <v>409</v>
      </c>
      <c r="N22" s="24">
        <v>439</v>
      </c>
      <c r="O22" s="24">
        <v>398</v>
      </c>
      <c r="P22" s="24">
        <v>409</v>
      </c>
      <c r="Q22" s="24">
        <v>409</v>
      </c>
      <c r="R22" s="37">
        <v>448</v>
      </c>
      <c r="S22" s="37">
        <v>347</v>
      </c>
      <c r="T22" s="37">
        <v>244</v>
      </c>
    </row>
    <row r="23" spans="1:20" ht="12.75">
      <c r="A23" s="5" t="s">
        <v>44</v>
      </c>
      <c r="B23" s="27">
        <f>+B22/176034</f>
        <v>0.003942420214276788</v>
      </c>
      <c r="C23" s="27">
        <f>+C22/B4</f>
        <v>0.0042103793993812375</v>
      </c>
      <c r="D23" s="27">
        <f aca="true" t="shared" si="6" ref="D23:T23">+D22/C4</f>
        <v>0.0029141314517618874</v>
      </c>
      <c r="E23" s="27">
        <f t="shared" si="6"/>
        <v>0.003872810054599268</v>
      </c>
      <c r="F23" s="27">
        <f t="shared" si="6"/>
        <v>0.0038360666097892377</v>
      </c>
      <c r="G23" s="27">
        <f t="shared" si="6"/>
        <v>0.003522754650882642</v>
      </c>
      <c r="H23" s="27">
        <f t="shared" si="6"/>
        <v>0.0035786839591545696</v>
      </c>
      <c r="I23" s="27">
        <f t="shared" si="6"/>
        <v>0.003971166178558446</v>
      </c>
      <c r="J23" s="27">
        <f t="shared" si="6"/>
        <v>0.0039051446035429285</v>
      </c>
      <c r="K23" s="27">
        <f t="shared" si="6"/>
        <v>0.003558561870450702</v>
      </c>
      <c r="L23" s="27">
        <f>+L22/K4</f>
        <v>0.004281812711197519</v>
      </c>
      <c r="M23" s="27">
        <f t="shared" si="6"/>
        <v>0.003327204985112995</v>
      </c>
      <c r="N23" s="27">
        <f t="shared" si="6"/>
        <v>0.003714703966017651</v>
      </c>
      <c r="O23" s="27">
        <f t="shared" si="6"/>
        <v>0.0035338198994903486</v>
      </c>
      <c r="P23" s="27">
        <f t="shared" si="6"/>
        <v>0.003708842278988366</v>
      </c>
      <c r="Q23" s="27">
        <f t="shared" si="6"/>
        <v>0.0038552899479677247</v>
      </c>
      <c r="R23" s="27">
        <f t="shared" si="6"/>
        <v>0.004394310936733693</v>
      </c>
      <c r="S23" s="27">
        <f t="shared" si="6"/>
        <v>0.0036074436012059467</v>
      </c>
      <c r="T23" s="27">
        <f t="shared" si="6"/>
        <v>0.0027816728798294517</v>
      </c>
    </row>
    <row r="24" spans="1:20" ht="12.75">
      <c r="A24" s="5" t="s">
        <v>46</v>
      </c>
      <c r="B24" s="27">
        <f>B16/176034</f>
        <v>0</v>
      </c>
      <c r="C24" s="27">
        <f>+C16/B4</f>
        <v>0</v>
      </c>
      <c r="D24" s="27">
        <f aca="true" t="shared" si="7" ref="D24:T24">+D16/C4</f>
        <v>0</v>
      </c>
      <c r="E24" s="27">
        <f t="shared" si="7"/>
        <v>1.838359203132564E-05</v>
      </c>
      <c r="F24" s="27">
        <f t="shared" si="7"/>
        <v>0</v>
      </c>
      <c r="G24" s="27">
        <f t="shared" si="7"/>
        <v>5.860405149342658E-05</v>
      </c>
      <c r="H24" s="27">
        <f t="shared" si="7"/>
        <v>2.0180548641849078E-05</v>
      </c>
      <c r="I24" s="27">
        <f t="shared" si="7"/>
        <v>0</v>
      </c>
      <c r="J24" s="27">
        <f t="shared" si="7"/>
        <v>0</v>
      </c>
      <c r="K24" s="27">
        <f t="shared" si="7"/>
        <v>0</v>
      </c>
      <c r="L24" s="27">
        <f t="shared" si="7"/>
        <v>0</v>
      </c>
      <c r="M24" s="27">
        <f t="shared" si="7"/>
        <v>0.0007321477962351333</v>
      </c>
      <c r="N24" s="27">
        <f t="shared" si="7"/>
        <v>0.000253852207244942</v>
      </c>
      <c r="O24" s="27">
        <f t="shared" si="7"/>
        <v>0</v>
      </c>
      <c r="P24" s="27">
        <f t="shared" si="7"/>
        <v>0</v>
      </c>
      <c r="Q24" s="27">
        <f t="shared" si="7"/>
        <v>0</v>
      </c>
      <c r="R24" s="27">
        <f t="shared" si="7"/>
        <v>0</v>
      </c>
      <c r="S24" s="27">
        <f t="shared" si="7"/>
        <v>0</v>
      </c>
      <c r="T24" s="27">
        <f t="shared" si="7"/>
        <v>0</v>
      </c>
    </row>
    <row r="25" spans="1:20" ht="12.75">
      <c r="A25" s="5" t="s">
        <v>24</v>
      </c>
      <c r="B25" s="24">
        <v>2</v>
      </c>
      <c r="C25" s="24">
        <v>1</v>
      </c>
      <c r="D25" s="24">
        <v>2</v>
      </c>
      <c r="E25" s="24">
        <v>2</v>
      </c>
      <c r="F25" s="24">
        <v>1</v>
      </c>
      <c r="G25" s="24">
        <v>0</v>
      </c>
      <c r="H25" s="24">
        <v>0</v>
      </c>
      <c r="I25" s="24">
        <v>0</v>
      </c>
      <c r="J25" s="24">
        <v>0</v>
      </c>
      <c r="K25" s="24">
        <v>1</v>
      </c>
      <c r="L25" s="24">
        <v>2</v>
      </c>
      <c r="M25" s="24">
        <v>1</v>
      </c>
      <c r="N25" s="24">
        <v>0</v>
      </c>
      <c r="O25" s="24">
        <v>0</v>
      </c>
      <c r="P25" s="25">
        <v>0</v>
      </c>
      <c r="Q25" s="25">
        <v>0</v>
      </c>
      <c r="R25" s="3">
        <v>0</v>
      </c>
      <c r="S25" s="3">
        <v>0</v>
      </c>
      <c r="T25" s="3">
        <v>0</v>
      </c>
    </row>
    <row r="26" spans="1:20" ht="12.75">
      <c r="A26" s="5" t="s">
        <v>25</v>
      </c>
      <c r="B26" s="24">
        <v>0</v>
      </c>
      <c r="C26" s="24">
        <v>20</v>
      </c>
      <c r="D26" s="24">
        <v>0</v>
      </c>
      <c r="E26" s="24">
        <v>0</v>
      </c>
      <c r="F26" s="24">
        <v>15</v>
      </c>
      <c r="G26" s="24">
        <v>12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16.36</v>
      </c>
      <c r="N26" s="24">
        <v>18.24</v>
      </c>
      <c r="O26" s="24">
        <v>0</v>
      </c>
      <c r="P26" s="24">
        <v>0</v>
      </c>
      <c r="Q26" s="25">
        <v>0</v>
      </c>
      <c r="R26" s="3">
        <v>0</v>
      </c>
      <c r="S26" s="3">
        <v>0</v>
      </c>
      <c r="T26" s="3">
        <v>0</v>
      </c>
    </row>
    <row r="27" spans="1:20" ht="12.75">
      <c r="A27" s="5" t="s">
        <v>3</v>
      </c>
      <c r="B27" s="30">
        <v>0.98211170299</v>
      </c>
      <c r="C27" s="30">
        <v>0.97949381119</v>
      </c>
      <c r="D27" s="30">
        <v>0.98</v>
      </c>
      <c r="E27" s="30">
        <v>0.975</v>
      </c>
      <c r="F27" s="30">
        <v>0.971</v>
      </c>
      <c r="G27" s="30">
        <v>0.97203648643</v>
      </c>
      <c r="H27" s="30">
        <v>0.965</v>
      </c>
      <c r="I27" s="30">
        <v>0.971</v>
      </c>
      <c r="J27" s="30">
        <v>0.965</v>
      </c>
      <c r="K27" s="30">
        <v>0.96706475952</v>
      </c>
      <c r="L27" s="30">
        <v>0.97</v>
      </c>
      <c r="M27" s="30">
        <v>0.97</v>
      </c>
      <c r="N27" s="31">
        <v>0.973</v>
      </c>
      <c r="O27" s="31">
        <v>0.976</v>
      </c>
      <c r="P27" s="31">
        <v>0.978</v>
      </c>
      <c r="Q27" s="31">
        <v>0.984</v>
      </c>
      <c r="R27" s="8">
        <v>0.981</v>
      </c>
      <c r="S27" s="8">
        <v>0.987</v>
      </c>
      <c r="T27" s="8">
        <v>0.985</v>
      </c>
    </row>
    <row r="28" spans="1:20" ht="12.75">
      <c r="A28" s="5" t="s">
        <v>26</v>
      </c>
      <c r="B28" s="30">
        <v>0.00728093233</v>
      </c>
      <c r="C28" s="30">
        <v>0.01003557743</v>
      </c>
      <c r="D28" s="30">
        <v>0.008</v>
      </c>
      <c r="E28" s="30">
        <v>0.009</v>
      </c>
      <c r="F28" s="30">
        <v>0.008</v>
      </c>
      <c r="G28" s="30">
        <v>0.01228322727</v>
      </c>
      <c r="H28" s="30">
        <v>0.015</v>
      </c>
      <c r="I28" s="30">
        <v>0.01</v>
      </c>
      <c r="J28" s="30">
        <v>0.009</v>
      </c>
      <c r="K28" s="30">
        <v>0.00917310867</v>
      </c>
      <c r="L28" s="30">
        <v>0.004</v>
      </c>
      <c r="M28" s="30">
        <v>0.008</v>
      </c>
      <c r="N28" s="31">
        <v>0.006</v>
      </c>
      <c r="O28" s="30">
        <v>0.006</v>
      </c>
      <c r="P28" s="30">
        <v>0.004</v>
      </c>
      <c r="Q28" s="30">
        <v>0.006</v>
      </c>
      <c r="R28" s="40">
        <v>0.008</v>
      </c>
      <c r="S28" s="40">
        <v>0.004</v>
      </c>
      <c r="T28" s="40">
        <v>0.006</v>
      </c>
    </row>
    <row r="29" spans="1:20" ht="12.75">
      <c r="A29" s="5" t="s">
        <v>27</v>
      </c>
      <c r="B29" s="30">
        <v>0.00347763381</v>
      </c>
      <c r="C29" s="30">
        <v>0.0033849216</v>
      </c>
      <c r="D29" s="30">
        <v>0.006</v>
      </c>
      <c r="E29" s="30">
        <v>0.004</v>
      </c>
      <c r="F29" s="30">
        <v>0.007</v>
      </c>
      <c r="G29" s="30">
        <v>0.00646450241</v>
      </c>
      <c r="H29" s="30">
        <v>0.008</v>
      </c>
      <c r="I29" s="30">
        <v>0.008</v>
      </c>
      <c r="J29" s="30">
        <v>0.008</v>
      </c>
      <c r="K29" s="30">
        <v>0.00534647965</v>
      </c>
      <c r="L29" s="30">
        <v>0.005</v>
      </c>
      <c r="M29" s="30">
        <v>0.004</v>
      </c>
      <c r="N29" s="31">
        <v>0.006</v>
      </c>
      <c r="O29" s="30">
        <v>0.003</v>
      </c>
      <c r="P29" s="30">
        <v>0.005</v>
      </c>
      <c r="Q29" s="30">
        <v>0.003</v>
      </c>
      <c r="R29" s="40">
        <v>0.008</v>
      </c>
      <c r="S29" s="40">
        <v>0.004</v>
      </c>
      <c r="T29" s="40">
        <v>0.003</v>
      </c>
    </row>
    <row r="30" spans="1:20" ht="12.75">
      <c r="A30" s="5" t="s">
        <v>28</v>
      </c>
      <c r="B30" s="30">
        <v>0.00712973086</v>
      </c>
      <c r="C30" s="30">
        <v>0.00708568976</v>
      </c>
      <c r="D30" s="30">
        <v>0.006</v>
      </c>
      <c r="E30" s="30">
        <v>0.012</v>
      </c>
      <c r="F30" s="30">
        <v>0.014</v>
      </c>
      <c r="G30" s="30">
        <v>0.00921578387</v>
      </c>
      <c r="H30" s="30">
        <v>0.012</v>
      </c>
      <c r="I30" s="30">
        <v>0.011</v>
      </c>
      <c r="J30" s="30">
        <v>0.018</v>
      </c>
      <c r="K30" s="30">
        <v>0.01841565214</v>
      </c>
      <c r="L30" s="30">
        <v>0.021</v>
      </c>
      <c r="M30" s="30">
        <v>0.018</v>
      </c>
      <c r="N30" s="31">
        <v>0.015</v>
      </c>
      <c r="O30" s="31">
        <v>0.015</v>
      </c>
      <c r="P30" s="31">
        <v>0.013</v>
      </c>
      <c r="Q30" s="30">
        <v>0.007</v>
      </c>
      <c r="R30" s="40">
        <v>0.004</v>
      </c>
      <c r="S30" s="40">
        <v>0.004</v>
      </c>
      <c r="T30" s="40">
        <v>0.006</v>
      </c>
    </row>
    <row r="31" spans="1:20" ht="12.75">
      <c r="A31" s="5" t="s">
        <v>29</v>
      </c>
      <c r="B31" s="32">
        <f>SUM(B27:B30)</f>
        <v>0.99999999999</v>
      </c>
      <c r="C31" s="32">
        <f>SUM(C27:C30)</f>
        <v>0.9999999999800001</v>
      </c>
      <c r="D31" s="32">
        <f>SUM(D27:D30)</f>
        <v>1</v>
      </c>
      <c r="E31" s="32">
        <f>E27+E28+E29+E30</f>
        <v>1</v>
      </c>
      <c r="F31" s="32">
        <f>F27+F28+F29+F30</f>
        <v>1</v>
      </c>
      <c r="G31" s="32">
        <f aca="true" t="shared" si="8" ref="G31:T31">SUM(G27:G30)</f>
        <v>0.9999999999799999</v>
      </c>
      <c r="H31" s="32">
        <f t="shared" si="8"/>
        <v>1</v>
      </c>
      <c r="I31" s="32">
        <f t="shared" si="8"/>
        <v>1</v>
      </c>
      <c r="J31" s="32">
        <f t="shared" si="8"/>
        <v>1</v>
      </c>
      <c r="K31" s="32">
        <f t="shared" si="8"/>
        <v>0.99999999998</v>
      </c>
      <c r="L31" s="32">
        <f t="shared" si="8"/>
        <v>1</v>
      </c>
      <c r="M31" s="32">
        <f t="shared" si="8"/>
        <v>1</v>
      </c>
      <c r="N31" s="33">
        <f t="shared" si="8"/>
        <v>1</v>
      </c>
      <c r="O31" s="33">
        <f t="shared" si="8"/>
        <v>1</v>
      </c>
      <c r="P31" s="33">
        <f t="shared" si="8"/>
        <v>1</v>
      </c>
      <c r="Q31" s="33">
        <f t="shared" si="8"/>
        <v>1</v>
      </c>
      <c r="R31" s="33">
        <f t="shared" si="8"/>
        <v>1.001</v>
      </c>
      <c r="S31" s="33">
        <f t="shared" si="8"/>
        <v>0.999</v>
      </c>
      <c r="T31" s="33">
        <f t="shared" si="8"/>
        <v>1</v>
      </c>
    </row>
    <row r="32" spans="1:17" ht="12.7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5"/>
      <c r="N32" s="25"/>
      <c r="O32" s="25"/>
      <c r="P32" s="25"/>
      <c r="Q32" s="25"/>
    </row>
    <row r="33" spans="1:17" ht="12.75">
      <c r="A33" s="1" t="s">
        <v>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5"/>
      <c r="N33" s="25"/>
      <c r="O33" s="25"/>
      <c r="P33" s="25"/>
      <c r="Q33" s="34"/>
    </row>
    <row r="34" spans="1:21" ht="12.75">
      <c r="A34" s="5" t="s">
        <v>5</v>
      </c>
      <c r="B34" s="27"/>
      <c r="C34" s="27"/>
      <c r="D34" s="27"/>
      <c r="E34" s="27"/>
      <c r="F34" s="27"/>
      <c r="G34" s="27"/>
      <c r="H34" s="27"/>
      <c r="I34" s="27"/>
      <c r="J34" s="27">
        <v>0.6689</v>
      </c>
      <c r="K34" s="27">
        <v>0.6686</v>
      </c>
      <c r="L34" s="27">
        <v>0.6636</v>
      </c>
      <c r="M34" s="27">
        <v>0.6661</v>
      </c>
      <c r="N34" s="27">
        <v>0.6673</v>
      </c>
      <c r="O34" s="27">
        <v>0.6679999999999999</v>
      </c>
      <c r="P34" s="27">
        <v>0.6657</v>
      </c>
      <c r="Q34" s="27">
        <v>0.6645</v>
      </c>
      <c r="R34" s="2">
        <v>0.6642</v>
      </c>
      <c r="S34" s="2">
        <v>0.6647</v>
      </c>
      <c r="T34" s="2">
        <v>0.665</v>
      </c>
      <c r="U34" s="5"/>
    </row>
    <row r="35" spans="1:21" ht="12.75">
      <c r="A35" s="5" t="s">
        <v>30</v>
      </c>
      <c r="B35" s="27"/>
      <c r="C35" s="27"/>
      <c r="D35" s="27"/>
      <c r="E35" s="27"/>
      <c r="F35" s="27"/>
      <c r="G35" s="27"/>
      <c r="H35" s="27"/>
      <c r="I35" s="27"/>
      <c r="J35" s="27">
        <v>0.5291</v>
      </c>
      <c r="K35" s="27">
        <v>0.5255</v>
      </c>
      <c r="L35" s="27">
        <v>0.4551</v>
      </c>
      <c r="M35" s="27">
        <v>0.4495</v>
      </c>
      <c r="N35" s="27">
        <v>0.40409999999999996</v>
      </c>
      <c r="O35" s="27">
        <v>0.37420000000000003</v>
      </c>
      <c r="P35" s="27">
        <v>0.3727</v>
      </c>
      <c r="Q35" s="27">
        <v>0.3403</v>
      </c>
      <c r="R35" s="2">
        <v>0.3292</v>
      </c>
      <c r="S35" s="2">
        <v>0.3201</v>
      </c>
      <c r="T35" s="2">
        <v>0.3107</v>
      </c>
      <c r="U35" s="5"/>
    </row>
    <row r="36" spans="1:21" ht="12.75">
      <c r="A36" s="5" t="s">
        <v>31</v>
      </c>
      <c r="B36" s="27"/>
      <c r="C36" s="27"/>
      <c r="D36" s="27"/>
      <c r="E36" s="27"/>
      <c r="F36" s="27"/>
      <c r="G36" s="27"/>
      <c r="H36" s="27"/>
      <c r="I36" s="27"/>
      <c r="J36" s="27">
        <v>0.5397</v>
      </c>
      <c r="K36" s="27">
        <v>0.5363</v>
      </c>
      <c r="L36" s="27">
        <v>0.4647</v>
      </c>
      <c r="M36" s="27">
        <v>0.4591</v>
      </c>
      <c r="N36" s="27">
        <v>0.4177</v>
      </c>
      <c r="O36" s="27">
        <v>0.39399999999999996</v>
      </c>
      <c r="P36" s="27">
        <v>0.3924</v>
      </c>
      <c r="Q36" s="27">
        <v>0.3513</v>
      </c>
      <c r="R36" s="2">
        <v>0.3469</v>
      </c>
      <c r="S36" s="2">
        <v>0.3378</v>
      </c>
      <c r="T36" s="2">
        <v>0.3267</v>
      </c>
      <c r="U36" s="5"/>
    </row>
    <row r="37" spans="1:21" ht="12.75">
      <c r="A37" s="5" t="s">
        <v>32</v>
      </c>
      <c r="B37" s="27"/>
      <c r="C37" s="27"/>
      <c r="D37" s="27"/>
      <c r="E37" s="27"/>
      <c r="F37" s="27"/>
      <c r="G37" s="27"/>
      <c r="H37" s="27"/>
      <c r="I37" s="27"/>
      <c r="J37" s="27">
        <v>0.5918</v>
      </c>
      <c r="K37" s="27">
        <v>0.594</v>
      </c>
      <c r="L37" s="27">
        <v>0.711</v>
      </c>
      <c r="M37" s="27">
        <v>0.7028</v>
      </c>
      <c r="N37" s="27">
        <v>0.6928</v>
      </c>
      <c r="O37" s="27">
        <v>0.6936</v>
      </c>
      <c r="P37" s="27">
        <v>0.6981</v>
      </c>
      <c r="Q37" s="27">
        <v>0.7325</v>
      </c>
      <c r="R37" s="2">
        <v>0.739</v>
      </c>
      <c r="S37" s="2">
        <v>0.7424</v>
      </c>
      <c r="T37" s="2">
        <v>0.712</v>
      </c>
      <c r="U37" s="5"/>
    </row>
    <row r="38" spans="1:21" ht="12.75">
      <c r="A38" s="5" t="s">
        <v>33</v>
      </c>
      <c r="B38" s="27"/>
      <c r="C38" s="27"/>
      <c r="D38" s="27"/>
      <c r="E38" s="27"/>
      <c r="F38" s="27"/>
      <c r="G38" s="27"/>
      <c r="H38" s="27"/>
      <c r="I38" s="27"/>
      <c r="J38" s="27">
        <v>0.3056</v>
      </c>
      <c r="K38" s="27">
        <v>0.3149</v>
      </c>
      <c r="L38" s="27">
        <v>0.1993</v>
      </c>
      <c r="M38" s="27">
        <v>0.1892</v>
      </c>
      <c r="N38" s="27">
        <v>0.19269999999999998</v>
      </c>
      <c r="O38" s="27">
        <v>0.1948</v>
      </c>
      <c r="P38" s="27">
        <v>0.1939</v>
      </c>
      <c r="Q38" s="27">
        <v>0.1462</v>
      </c>
      <c r="R38" s="2">
        <v>0.1227</v>
      </c>
      <c r="S38" s="2">
        <v>0.0097</v>
      </c>
      <c r="T38" s="2">
        <v>0.0376</v>
      </c>
      <c r="U38" s="5"/>
    </row>
    <row r="39" spans="1:21" ht="12.75">
      <c r="A39" s="5" t="s">
        <v>34</v>
      </c>
      <c r="B39" s="27"/>
      <c r="C39" s="27"/>
      <c r="D39" s="27"/>
      <c r="E39" s="27"/>
      <c r="F39" s="27"/>
      <c r="G39" s="27"/>
      <c r="H39" s="27"/>
      <c r="I39" s="27"/>
      <c r="J39" s="27">
        <v>0.013</v>
      </c>
      <c r="K39" s="27">
        <v>0.0095</v>
      </c>
      <c r="L39" s="27">
        <v>0.0075</v>
      </c>
      <c r="M39" s="27">
        <v>0.026</v>
      </c>
      <c r="N39" s="27">
        <v>0.029300000000000003</v>
      </c>
      <c r="O39" s="27">
        <v>0.030600000000000002</v>
      </c>
      <c r="P39" s="27">
        <v>0.0312</v>
      </c>
      <c r="Q39" s="27">
        <v>0.0419</v>
      </c>
      <c r="R39" s="2">
        <v>0.0607</v>
      </c>
      <c r="S39" s="2">
        <v>0.2476</v>
      </c>
      <c r="T39" s="2">
        <v>0.2504</v>
      </c>
      <c r="U39" s="5"/>
    </row>
    <row r="40" spans="1:21" ht="12.75">
      <c r="A40" s="5" t="s">
        <v>35</v>
      </c>
      <c r="B40" s="27"/>
      <c r="C40" s="27"/>
      <c r="D40" s="27"/>
      <c r="E40" s="27"/>
      <c r="F40" s="27"/>
      <c r="G40" s="27"/>
      <c r="H40" s="27"/>
      <c r="I40" s="27"/>
      <c r="J40" s="35">
        <v>47176.35</v>
      </c>
      <c r="K40" s="35">
        <v>46979.95</v>
      </c>
      <c r="L40" s="35">
        <v>46422.14</v>
      </c>
      <c r="M40" s="35">
        <v>47290.43</v>
      </c>
      <c r="N40" s="36">
        <v>47803.92</v>
      </c>
      <c r="O40" s="36">
        <v>48816.56</v>
      </c>
      <c r="P40" s="25">
        <v>49435.21</v>
      </c>
      <c r="Q40" s="36">
        <v>49370.69</v>
      </c>
      <c r="R40" s="38">
        <v>49429.47</v>
      </c>
      <c r="S40" s="42">
        <v>49981.37</v>
      </c>
      <c r="T40" s="42">
        <v>51089.35</v>
      </c>
      <c r="U40" s="5"/>
    </row>
    <row r="41" spans="1:21" ht="12.75">
      <c r="A41" s="5" t="s">
        <v>6</v>
      </c>
      <c r="B41" s="27"/>
      <c r="C41" s="27"/>
      <c r="D41" s="27"/>
      <c r="E41" s="27"/>
      <c r="F41" s="27"/>
      <c r="G41" s="27"/>
      <c r="H41" s="27"/>
      <c r="I41" s="27"/>
      <c r="J41" s="27">
        <v>0.0739</v>
      </c>
      <c r="K41" s="27">
        <v>0.0695</v>
      </c>
      <c r="L41" s="27">
        <v>0.0639</v>
      </c>
      <c r="M41" s="27">
        <v>0.064</v>
      </c>
      <c r="N41" s="27">
        <v>0.0639</v>
      </c>
      <c r="O41" s="27">
        <v>0.0637</v>
      </c>
      <c r="P41" s="27">
        <v>0.0636</v>
      </c>
      <c r="Q41" s="27">
        <v>0.0603</v>
      </c>
      <c r="R41" s="2">
        <v>0.0592</v>
      </c>
      <c r="S41" s="2">
        <v>0.0562</v>
      </c>
      <c r="T41" s="2">
        <v>0.0588</v>
      </c>
      <c r="U41" s="5"/>
    </row>
    <row r="42" spans="1:21" ht="12.75">
      <c r="A42" s="5" t="s">
        <v>45</v>
      </c>
      <c r="B42" s="27"/>
      <c r="C42" s="27"/>
      <c r="D42" s="27"/>
      <c r="E42" s="27"/>
      <c r="F42" s="27"/>
      <c r="G42" s="27"/>
      <c r="H42" s="27"/>
      <c r="I42" s="27"/>
      <c r="J42" s="36">
        <v>16.35</v>
      </c>
      <c r="K42" s="36">
        <v>16.13</v>
      </c>
      <c r="L42" s="36">
        <v>16</v>
      </c>
      <c r="M42" s="36">
        <v>15.86</v>
      </c>
      <c r="N42" s="36">
        <v>15.63</v>
      </c>
      <c r="O42" s="28">
        <v>15.504</v>
      </c>
      <c r="P42" s="39">
        <v>15.261</v>
      </c>
      <c r="Q42" s="39">
        <v>15.074</v>
      </c>
      <c r="R42" s="5">
        <v>14.85</v>
      </c>
      <c r="S42" s="5">
        <v>14.66</v>
      </c>
      <c r="T42" s="5">
        <v>14.48</v>
      </c>
      <c r="U42" s="5"/>
    </row>
    <row r="43" spans="1:21" ht="12.75">
      <c r="A43" s="5" t="s">
        <v>36</v>
      </c>
      <c r="B43" s="27"/>
      <c r="C43" s="27"/>
      <c r="D43" s="27"/>
      <c r="E43" s="27"/>
      <c r="F43" s="27"/>
      <c r="G43" s="27"/>
      <c r="H43" s="27"/>
      <c r="I43" s="27"/>
      <c r="J43" s="27">
        <v>0.4991</v>
      </c>
      <c r="K43" s="27">
        <v>0.497</v>
      </c>
      <c r="L43" s="27">
        <v>0.502</v>
      </c>
      <c r="M43" s="27">
        <v>0.5194</v>
      </c>
      <c r="N43" s="27">
        <v>0.5259</v>
      </c>
      <c r="O43" s="27">
        <v>0.5323</v>
      </c>
      <c r="P43" s="27">
        <v>0.5462</v>
      </c>
      <c r="Q43" s="27">
        <v>0.5451</v>
      </c>
      <c r="R43" s="2">
        <v>0.5528</v>
      </c>
      <c r="S43" s="2">
        <v>0.5542</v>
      </c>
      <c r="T43" s="2">
        <v>0.568</v>
      </c>
      <c r="U43" s="5"/>
    </row>
    <row r="44" spans="1:21" ht="12.75">
      <c r="A44" s="5" t="s">
        <v>37</v>
      </c>
      <c r="B44" s="27"/>
      <c r="C44" s="27"/>
      <c r="D44" s="27"/>
      <c r="E44" s="27"/>
      <c r="F44" s="27"/>
      <c r="G44" s="27"/>
      <c r="H44" s="27"/>
      <c r="I44" s="27"/>
      <c r="J44" s="27">
        <v>0.5009</v>
      </c>
      <c r="K44" s="27">
        <v>0.503</v>
      </c>
      <c r="L44" s="27">
        <v>0.498</v>
      </c>
      <c r="M44" s="27">
        <v>0.4806</v>
      </c>
      <c r="N44" s="27">
        <v>0.4741</v>
      </c>
      <c r="O44" s="27">
        <v>0.4677</v>
      </c>
      <c r="P44" s="27">
        <v>0.4538</v>
      </c>
      <c r="Q44" s="27">
        <v>0.4549</v>
      </c>
      <c r="R44" s="2">
        <v>0.4472</v>
      </c>
      <c r="S44" s="2">
        <v>0.4458</v>
      </c>
      <c r="T44" s="2">
        <v>0.432</v>
      </c>
      <c r="U44" s="5"/>
    </row>
    <row r="45" spans="1:21" ht="12.75">
      <c r="A45" s="5" t="s">
        <v>38</v>
      </c>
      <c r="B45" s="27"/>
      <c r="C45" s="27"/>
      <c r="D45" s="27"/>
      <c r="E45" s="27"/>
      <c r="F45" s="27"/>
      <c r="G45" s="27"/>
      <c r="H45" s="27"/>
      <c r="I45" s="27"/>
      <c r="J45" s="27">
        <v>0.2385</v>
      </c>
      <c r="K45" s="27">
        <v>0.2173</v>
      </c>
      <c r="L45" s="27">
        <v>0.221</v>
      </c>
      <c r="M45" s="27">
        <v>0.2462</v>
      </c>
      <c r="N45" s="27">
        <v>0.2445</v>
      </c>
      <c r="O45" s="27">
        <v>0.2515</v>
      </c>
      <c r="P45" s="27">
        <v>0.2505</v>
      </c>
      <c r="Q45" s="27">
        <v>0.2497</v>
      </c>
      <c r="R45" s="2">
        <v>0.2462</v>
      </c>
      <c r="S45" s="2">
        <v>0.2406</v>
      </c>
      <c r="T45" s="2">
        <v>0.2486</v>
      </c>
      <c r="U45" s="5"/>
    </row>
    <row r="46" spans="1:21" ht="12.75">
      <c r="A46" s="5" t="s">
        <v>39</v>
      </c>
      <c r="B46" s="27"/>
      <c r="C46" s="27"/>
      <c r="D46" s="27"/>
      <c r="E46" s="27"/>
      <c r="F46" s="27"/>
      <c r="G46" s="27"/>
      <c r="H46" s="27"/>
      <c r="I46" s="27"/>
      <c r="J46" s="27">
        <v>0.3427</v>
      </c>
      <c r="K46" s="27">
        <v>0.357</v>
      </c>
      <c r="L46" s="27">
        <v>0.3668</v>
      </c>
      <c r="M46" s="27">
        <v>0.3401</v>
      </c>
      <c r="N46" s="27">
        <v>0.3457</v>
      </c>
      <c r="O46" s="27">
        <v>0.3396</v>
      </c>
      <c r="P46" s="27">
        <v>0.3448</v>
      </c>
      <c r="Q46" s="27">
        <v>0.3432</v>
      </c>
      <c r="R46" s="2">
        <v>0.347</v>
      </c>
      <c r="S46" s="2">
        <v>0.3517</v>
      </c>
      <c r="T46" s="2">
        <v>0.3476</v>
      </c>
      <c r="U46" s="5"/>
    </row>
    <row r="47" spans="1:21" ht="12.75">
      <c r="A47" s="5" t="s">
        <v>40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>
        <v>0.14550000000000002</v>
      </c>
      <c r="O47" s="27">
        <v>0.1456</v>
      </c>
      <c r="P47" s="27">
        <v>0.1302</v>
      </c>
      <c r="Q47" s="27">
        <v>0.1202</v>
      </c>
      <c r="R47" s="2">
        <v>0.1141</v>
      </c>
      <c r="S47" s="2">
        <v>0.1071</v>
      </c>
      <c r="T47" s="2">
        <v>0.1024</v>
      </c>
      <c r="U47" s="5"/>
    </row>
    <row r="48" spans="1:21" ht="12.75">
      <c r="A48" s="5" t="s">
        <v>41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>
        <v>0.5212</v>
      </c>
      <c r="O48" s="27">
        <v>0.5277000000000001</v>
      </c>
      <c r="P48" s="27">
        <v>0.5406</v>
      </c>
      <c r="Q48" s="27">
        <v>0.551</v>
      </c>
      <c r="R48" s="2">
        <v>0.561</v>
      </c>
      <c r="S48" s="2">
        <v>0.5387</v>
      </c>
      <c r="T48" s="2">
        <v>0.5442</v>
      </c>
      <c r="U48" s="5"/>
    </row>
    <row r="49" spans="1:21" ht="12.75">
      <c r="A49" s="5" t="s">
        <v>42</v>
      </c>
      <c r="B49" s="25"/>
      <c r="C49" s="25"/>
      <c r="D49" s="25"/>
      <c r="E49" s="25"/>
      <c r="F49" s="25"/>
      <c r="G49" s="25"/>
      <c r="H49" s="25"/>
      <c r="I49" s="25"/>
      <c r="J49" s="27"/>
      <c r="K49" s="27"/>
      <c r="L49" s="27"/>
      <c r="M49" s="27"/>
      <c r="N49" s="27">
        <v>0.3333</v>
      </c>
      <c r="O49" s="27">
        <v>0.3267</v>
      </c>
      <c r="P49" s="27">
        <v>0.3292</v>
      </c>
      <c r="Q49" s="27">
        <v>0.3288</v>
      </c>
      <c r="R49" s="2">
        <v>0.3249</v>
      </c>
      <c r="S49" s="2">
        <v>0.3542</v>
      </c>
      <c r="T49" s="2">
        <v>0.3534</v>
      </c>
      <c r="U49" s="5"/>
    </row>
    <row r="50" spans="1:14" ht="12.75">
      <c r="A50" s="5"/>
      <c r="J50" s="9"/>
      <c r="K50" s="9"/>
      <c r="L50" s="9"/>
      <c r="M50" s="9"/>
      <c r="N50" s="9"/>
    </row>
  </sheetData>
  <printOptions/>
  <pageMargins left="0.75" right="0.75" top="1" bottom="1" header="0.5" footer="0.5"/>
  <pageSetup horizontalDpi="600" verticalDpi="600" orientation="landscape" paperSize="9" scale="43" r:id="rId3"/>
  <rowBreaks count="3" manualBreakCount="3">
    <brk id="49" max="255" man="1"/>
    <brk id="110" max="255" man="1"/>
    <brk id="170" max="255" man="1"/>
  </rowBreaks>
  <colBreaks count="1" manualBreakCount="1">
    <brk id="20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5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6384" width="9.140625" style="12" customWidth="1"/>
  </cols>
  <sheetData>
    <row r="1" spans="1:26" ht="13.5" thickTop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5"/>
    </row>
    <row r="2" spans="1:26" ht="15.75">
      <c r="A2" s="16"/>
      <c r="B2" s="17"/>
      <c r="C2" s="17"/>
      <c r="D2" s="17"/>
      <c r="E2" s="17"/>
      <c r="F2" s="17"/>
      <c r="G2" s="17"/>
      <c r="H2" s="17"/>
      <c r="I2" s="17"/>
      <c r="J2" s="18"/>
      <c r="K2" s="18"/>
      <c r="L2" s="23" t="s">
        <v>12</v>
      </c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9"/>
    </row>
    <row r="3" spans="1:26" ht="12.7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9"/>
    </row>
    <row r="4" spans="1:26" ht="12.7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9"/>
    </row>
    <row r="5" spans="1:26" ht="12.7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9"/>
    </row>
    <row r="6" spans="1:26" ht="12.7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</row>
    <row r="7" spans="1:26" ht="12.7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9"/>
    </row>
    <row r="8" spans="1:26" ht="12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9"/>
    </row>
    <row r="9" spans="1:26" ht="12.7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9"/>
    </row>
    <row r="10" spans="1:26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9"/>
    </row>
    <row r="11" spans="1:26" ht="12.7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9"/>
    </row>
    <row r="12" spans="1:26" ht="12.7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9"/>
    </row>
    <row r="13" spans="1:26" ht="12.7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9"/>
    </row>
    <row r="14" spans="1:26" ht="12.7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9"/>
    </row>
    <row r="15" spans="1:26" ht="12.7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9"/>
    </row>
    <row r="16" spans="1:26" ht="12.7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9"/>
    </row>
    <row r="17" spans="1:26" ht="12.7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9"/>
    </row>
    <row r="18" spans="1:26" ht="12.7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9"/>
    </row>
    <row r="19" spans="1:26" ht="12.7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9"/>
    </row>
    <row r="20" spans="1:26" ht="12.7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9"/>
    </row>
    <row r="21" spans="1:26" ht="12.7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9"/>
    </row>
    <row r="22" spans="1:26" ht="12.7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9"/>
    </row>
    <row r="23" spans="1:26" ht="12.7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9"/>
    </row>
    <row r="24" spans="1:26" ht="12.7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9"/>
    </row>
    <row r="25" spans="1:26" ht="12.7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9"/>
    </row>
    <row r="26" spans="1:26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9"/>
    </row>
    <row r="27" spans="1:26" ht="12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9"/>
    </row>
    <row r="28" spans="1:26" ht="12.7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9"/>
    </row>
    <row r="29" spans="1:26" ht="12.7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9"/>
    </row>
    <row r="30" spans="1:26" ht="12.7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9"/>
    </row>
    <row r="31" spans="1:26" ht="12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9"/>
    </row>
    <row r="32" spans="1:26" ht="12.7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9"/>
    </row>
    <row r="33" spans="1:26" ht="12.7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9"/>
    </row>
    <row r="34" spans="1:26" ht="12.7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9"/>
    </row>
    <row r="35" spans="1:26" ht="12.7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9"/>
    </row>
    <row r="36" spans="1:26" ht="12.7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9"/>
    </row>
    <row r="37" spans="1:26" ht="12.7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9"/>
    </row>
    <row r="38" spans="1:26" ht="12.7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9"/>
    </row>
    <row r="39" spans="1:26" ht="12.7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9"/>
    </row>
    <row r="40" spans="1:26" ht="12.7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9"/>
    </row>
    <row r="41" spans="1:26" ht="12.7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9"/>
    </row>
    <row r="42" spans="1:26" ht="12.7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9"/>
    </row>
    <row r="43" spans="1:26" ht="12.7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9"/>
    </row>
    <row r="44" spans="1:26" ht="12.7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9"/>
    </row>
    <row r="45" spans="1:26" ht="12.75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9"/>
    </row>
    <row r="46" spans="1:26" ht="12.75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9"/>
    </row>
    <row r="47" spans="1:26" ht="12.75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9"/>
    </row>
    <row r="48" spans="1:26" ht="12.7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9"/>
    </row>
    <row r="49" spans="1:26" ht="12.7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9"/>
    </row>
    <row r="50" spans="1:26" ht="12.7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9"/>
    </row>
    <row r="51" spans="1:26" ht="12.7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9"/>
    </row>
    <row r="52" spans="1:26" ht="12.7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9"/>
    </row>
    <row r="53" spans="1:26" ht="12.75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9"/>
    </row>
    <row r="54" spans="1:26" ht="12.75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9"/>
    </row>
    <row r="55" spans="1:26" ht="12.75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9"/>
    </row>
    <row r="56" spans="1:26" ht="12.75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9"/>
    </row>
    <row r="57" spans="1:26" ht="12.7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9"/>
    </row>
    <row r="58" spans="1:26" ht="12.75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9"/>
    </row>
    <row r="59" spans="1:26" ht="12.75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9"/>
    </row>
    <row r="60" spans="1:26" ht="12.75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9"/>
    </row>
    <row r="61" spans="1:26" ht="12.75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9"/>
    </row>
    <row r="62" spans="1:26" ht="12.75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9"/>
    </row>
    <row r="63" spans="1:26" ht="12.75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9"/>
    </row>
    <row r="64" spans="1:26" ht="12.75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9"/>
    </row>
    <row r="65" spans="1:26" ht="12.75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9"/>
    </row>
    <row r="66" spans="1:26" ht="12.75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9"/>
    </row>
    <row r="67" spans="1:26" ht="12.75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9"/>
    </row>
    <row r="68" spans="1:26" ht="12.75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9"/>
    </row>
    <row r="69" spans="1:26" ht="12.75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9"/>
    </row>
    <row r="70" spans="1:26" ht="12.7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9"/>
    </row>
    <row r="71" spans="1:26" ht="12.75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9"/>
    </row>
    <row r="72" spans="1:26" ht="12.75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9"/>
    </row>
    <row r="73" spans="1:26" ht="12.75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9"/>
    </row>
    <row r="74" spans="1:26" ht="12.75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9"/>
    </row>
    <row r="75" spans="1:26" ht="12.75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9"/>
    </row>
    <row r="76" spans="1:26" ht="12.75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9"/>
    </row>
    <row r="77" spans="1:26" ht="12.75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9"/>
    </row>
    <row r="78" spans="1:26" ht="12.75">
      <c r="A78" s="16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9"/>
    </row>
    <row r="79" spans="1:26" ht="12.75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9"/>
    </row>
    <row r="80" spans="1:26" ht="12.75">
      <c r="A80" s="16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9"/>
    </row>
    <row r="81" spans="1:26" ht="12.75">
      <c r="A81" s="1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9"/>
    </row>
    <row r="82" spans="1:26" ht="12.75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9"/>
    </row>
    <row r="83" spans="1:26" ht="12.75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9"/>
    </row>
    <row r="84" spans="1:26" ht="12.75">
      <c r="A84" s="16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9"/>
    </row>
    <row r="85" spans="1:26" ht="13.5" thickBot="1">
      <c r="A85" s="2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2"/>
    </row>
    <row r="86" ht="13.5" thickTop="1"/>
  </sheetData>
  <printOptions/>
  <pageMargins left="0.75" right="0.75" top="1" bottom="1" header="0.5" footer="0.5"/>
  <pageSetup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dojulia</cp:lastModifiedBy>
  <cp:lastPrinted>2004-02-19T08:52:38Z</cp:lastPrinted>
  <dcterms:created xsi:type="dcterms:W3CDTF">2002-08-22T07:01:03Z</dcterms:created>
  <dcterms:modified xsi:type="dcterms:W3CDTF">2004-02-23T08:43:30Z</dcterms:modified>
  <cp:category/>
  <cp:version/>
  <cp:contentType/>
  <cp:contentStatus/>
</cp:coreProperties>
</file>