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1"/>
  </bookViews>
  <sheets>
    <sheet name="Sept 1998 - Oct 2001" sheetId="1" r:id="rId1"/>
    <sheet name="Jan 2002 - Jan 2004" sheetId="2" r:id="rId2"/>
  </sheets>
  <definedNames>
    <definedName name="data">#REF!</definedName>
    <definedName name="_xlnm.Print_Area" localSheetId="1">'Jan 2002 - Jan 2004'!$A$1:$BB$256</definedName>
    <definedName name="_xlnm.Print_Area" localSheetId="0">'Sept 1998 - Oct 2001'!$A$1:$R$255</definedName>
    <definedName name="_xlnm.Print_Titles" localSheetId="0">'Sept 1998 - Oct 2001'!$1:$2</definedName>
  </definedNames>
  <calcPr fullCalcOnLoad="1"/>
</workbook>
</file>

<file path=xl/sharedStrings.xml><?xml version="1.0" encoding="utf-8"?>
<sst xmlns="http://schemas.openxmlformats.org/spreadsheetml/2006/main" count="1281" uniqueCount="151">
  <si>
    <t>Variable</t>
  </si>
  <si>
    <t>Fixed</t>
  </si>
  <si>
    <t>Libor Linked</t>
  </si>
  <si>
    <t>Capped</t>
  </si>
  <si>
    <t>Weighted average no. of months in arrears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</si>
  <si>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</si>
  <si>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</si>
  <si>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</si>
  <si>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</si>
  <si>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</si>
  <si>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</si>
  <si>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</si>
  <si>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</si>
  <si>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</si>
  <si>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</si>
  <si>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</si>
  <si>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</si>
  <si>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7.00%</t>
  </si>
  <si>
    <t>8.01% to 9.00%</t>
  </si>
  <si>
    <t>7.01% to 8.00%</t>
  </si>
  <si>
    <t>9.01% to 10.00%</t>
  </si>
  <si>
    <t>10.01% to 11.00%</t>
  </si>
  <si>
    <t>11.01% to 12.00%</t>
  </si>
  <si>
    <t>more than 12.00%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</si>
  <si>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</si>
  <si>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</si>
  <si>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</si>
  <si>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</si>
  <si>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</si>
  <si>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</si>
  <si>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</si>
  <si>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</si>
  <si>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</si>
  <si>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</si>
  <si>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</si>
  <si>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</si>
  <si>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</si>
  <si>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</si>
  <si>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</si>
  <si>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</si>
  <si>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</si>
  <si>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</si>
  <si>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</si>
  <si>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</si>
  <si>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</si>
  <si>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</si>
  <si>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</si>
  <si>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</si>
  <si>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</si>
  <si>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</si>
  <si>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</si>
  <si>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</si>
  <si>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</si>
  <si>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</si>
  <si>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</si>
  <si>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</si>
  <si>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</si>
  <si>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</si>
  <si>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</si>
  <si>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</si>
  <si>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</si>
  <si>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</si>
  <si>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</si>
  <si>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</si>
  <si>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</si>
  <si>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</si>
  <si>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</si>
  <si>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</si>
  <si>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</si>
  <si>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</si>
  <si>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</si>
  <si>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</si>
  <si>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</si>
  <si>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</si>
  <si>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</si>
  <si>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</si>
  <si>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FINANCE FOR PEOPLE (No.4) PLC - AS AT SEPTEMBER 1998</t>
  </si>
  <si>
    <t>LOAN TO VALUE RATIOS (LTV)</t>
  </si>
  <si>
    <t>LOAN TO VALUE RATIOS (%)</t>
  </si>
  <si>
    <t>CURRENT PRINCIPAL BALANCE £</t>
  </si>
  <si>
    <t>% OF TOTAL</t>
  </si>
  <si>
    <t>NUMBER OF MORTGAGES</t>
  </si>
  <si>
    <t>AVERAGE LTV WEIGHTED BY PRINCIPAL BALANCE</t>
  </si>
  <si>
    <t>PRODUCT SUMMARY BY RATE FIXING METHOD</t>
  </si>
  <si>
    <t>PRODUCT</t>
  </si>
  <si>
    <t>CURRENT PRINCIPAL BALANCE (£)</t>
  </si>
  <si>
    <t>USE OF PROCEEDS</t>
  </si>
  <si>
    <t>REGION</t>
  </si>
  <si>
    <t>INTEREST RATE BANDS</t>
  </si>
  <si>
    <t>NUMBER OF MONTHS</t>
  </si>
  <si>
    <t>NUMBER OF MONTHS IN ARREARS</t>
  </si>
  <si>
    <t>WEIGHTED AVERAGE INTEREST CHARGING RATE</t>
  </si>
  <si>
    <t>INTEREST CHARGING RATE</t>
  </si>
  <si>
    <t>GEOGRAPHICAL DISPERSION</t>
  </si>
  <si>
    <t>LOAN PURPOSE</t>
  </si>
  <si>
    <t>WEIGHTED AVERAGE REMAINING TERM TO MATURITY</t>
  </si>
  <si>
    <t>MATURITY OF MORTGAGES</t>
  </si>
  <si>
    <t>SEASONING OF MORTGAGES</t>
  </si>
  <si>
    <t>PROPERTY TENURE</t>
  </si>
  <si>
    <t>AVERAGE LOAN SIZE</t>
  </si>
  <si>
    <t>CURRENT PRINCIPAL BALANCE</t>
  </si>
  <si>
    <t>PRODUCT SUMMARY BY REPAYMENT METHOD</t>
  </si>
  <si>
    <t>N/A</t>
  </si>
  <si>
    <t>LOAN TO VALUE RATIOS BASED ON NATIONWIDE INDEX AS AT MARCH 2001</t>
  </si>
  <si>
    <t xml:space="preserve">LOAN TO VALUE RATIOS BASED ON NATIONWIDE INDEX </t>
  </si>
  <si>
    <t>LOAN TO VALUE RATIOS BASED ON HALIFAX INDEX</t>
  </si>
  <si>
    <t>LOAN TO VALUE RATIOS BASED ON HALIFAX INDEX AS AT MARCH 2001</t>
  </si>
  <si>
    <t xml:space="preserve">                PRINCIPAL DETERMINATION DATE - 23/07/01</t>
  </si>
  <si>
    <t>FINANCE FOR PEOPLE (NO.4) PLC - AS AT THE JULY 2001</t>
  </si>
  <si>
    <t>FINANCE FOR PEOPLE (NO.4) PLC - AS AT THE OCTOBER 2001</t>
  </si>
  <si>
    <t xml:space="preserve">                PRINCIPAL DETERMINATION DATE - 22/10/01</t>
  </si>
  <si>
    <t>LOAN TO VALUE RATIOS BASED ON NATIONWIDE INDEX AS AT SEPTEMBER 2001</t>
  </si>
  <si>
    <t>LOAN TO VALUE RATIOS BASED ON HALIFAX INDEX AS AT SEPTEMBER 2001</t>
  </si>
  <si>
    <t>FINANCE FOR PEOPLE (NO.4) PLC - AS AT THE JANUARY 2002</t>
  </si>
  <si>
    <t xml:space="preserve">                PRINCIPAL DETERMINATION DATE - 22/01/02</t>
  </si>
  <si>
    <t>OCCUPANCY</t>
  </si>
  <si>
    <t>Owner occupied</t>
  </si>
  <si>
    <t>FINANCE FOR PEOPLE (NO.4) PLC - AS AT THE APRIL 2002</t>
  </si>
  <si>
    <t xml:space="preserve">                PRINCIPAL DETERMINATION DATE - 19/04/02</t>
  </si>
  <si>
    <t>LOAN TO VALUE RATIOS BASED ON NATIONWIDE INDEX AS AT MARCH 2002</t>
  </si>
  <si>
    <t>LOAN TO VALUE RATIOS BASED ON HALIFAX INDEX AS AT MARCH 2002</t>
  </si>
  <si>
    <t xml:space="preserve">                PRINCIPAL DETERMINATION DATE - 22/07/02</t>
  </si>
  <si>
    <t>FINANCE FOR PEOPLE (NO.4) PLC - AS AT THE JULY 2002</t>
  </si>
  <si>
    <t>LOAN TO VALUE RATIOS BASED ON NATIONWIDE INDEX AS AT JUNE 2002</t>
  </si>
  <si>
    <t>LOAN TO VALUE RATIOS BASED ON HALIFAX INDEX AS AT JUNE 2002</t>
  </si>
  <si>
    <t>Letting - professional</t>
  </si>
  <si>
    <t>Letting - amateur</t>
  </si>
  <si>
    <t>FINANCE FOR PEOPLE (NO.4) PLC - AS AT THE OCTOBER 2002</t>
  </si>
  <si>
    <t xml:space="preserve">                PRINCIPAL DETERMINATION DATE - 22/10/02</t>
  </si>
  <si>
    <t>LOAN TO VALUE RATIOS BASED ON NATIONWIDE INDEX AS AT SEPTEMBER 2002</t>
  </si>
  <si>
    <t>LOAN TO VALUE RATIOS BASED ON HALIFAX INDEX AS AT SEPTEMBER 2002</t>
  </si>
  <si>
    <t>FINANCE FOR PEOPLE (NO.4) PLC - AS AT THE JANUARY 2003</t>
  </si>
  <si>
    <t xml:space="preserve">                PRINCIPAL DETERMINATION DATE - 22/01/03</t>
  </si>
  <si>
    <t>LOAN TO VALUE RATIOS BASED ON HALIFAX INDEX AS AT DECEMBER 2002</t>
  </si>
  <si>
    <t>LOAN TO VALUE RATIOS BASED ON NATIONWIDE INDEX AS AT DECEMBER 2002</t>
  </si>
  <si>
    <t>FINANCE FOR PEOPLE (NO.4) PLC - AS AT THE APRIL 2003</t>
  </si>
  <si>
    <t xml:space="preserve">                PRINCIPAL DETERMINATION DATE - 18/04/03</t>
  </si>
  <si>
    <t>LOAN TO VALUE RATIOS BASED ON NATIONWIDE INDEX AS AT MARCH 2003</t>
  </si>
  <si>
    <t>LOAN TO VALUE RATIOS BASED ON HALIFAX INDEX AS AT MARCH 2003</t>
  </si>
  <si>
    <t>FINANCE FOR PEOPLE (NO.4) PLC - AS AT THE JULY 2003</t>
  </si>
  <si>
    <t xml:space="preserve">                PRINCIPAL DETERMINATION DATE - 22/07/03</t>
  </si>
  <si>
    <t>LOAN TO VALUE RATIOS BASED ON NATIONWIDE INDEX AS AT JUNE 2003</t>
  </si>
  <si>
    <t>LOAN TO VALUE RATIOS BASED ON HALIFAX INDEX AS AT JUNE 2003</t>
  </si>
  <si>
    <t>FINANCE FOR PEOPLE (NO.4) PLC - AS AT THE OCTOBER 2003</t>
  </si>
  <si>
    <t xml:space="preserve">                PRINCIPAL DETERMINATION DATE - 22/10/03</t>
  </si>
  <si>
    <t>LOAN TO VALUE RATIOS BASED ON NATIONWIDE INDEX AS AT SEPTEMBER 2003</t>
  </si>
  <si>
    <t>LOAN TO VALUE RATIOS BASED ON HALIFAX INDEX AS AT SEPTEMBER 2003</t>
  </si>
  <si>
    <t>FINANCE FOR PEOPLE (NO.4) PLC - AS AT THE JANUARY 2004</t>
  </si>
  <si>
    <t xml:space="preserve">                PRINCIPAL DETERMINATION DATE - 21/01/04</t>
  </si>
  <si>
    <t>LOAN TO VALUE RATIOS BASED ON NATIONWIDE INDEX AS AT DECEMBER 2003</t>
  </si>
  <si>
    <t>LOAN TO VALUE RATIOS BASED ON HALIFAX INDEX AS AT DECEMBER 2003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</si>
</sst>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</numFmts>
  <fonts count="1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39"/>
      <name val="Arial"/>
      <family val="2"/>
    </font>
    <font>
      <sz val="18"/>
      <color indexed="39"/>
      <name val="Arial"/>
      <family val="2"/>
    </font>
    <font>
      <sz val="9"/>
      <color indexed="39"/>
      <name val="Arial"/>
      <family val="2"/>
    </font>
    <font>
      <b/>
      <i/>
      <sz val="14"/>
      <color indexed="39"/>
      <name val="Arial"/>
      <family val="2"/>
    </font>
    <font>
      <sz val="14"/>
      <color indexed="39"/>
      <name val="Arial"/>
      <family val="2"/>
    </font>
    <font>
      <b/>
      <sz val="14"/>
      <color indexed="39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74" fontId="1" fillId="0" borderId="0" xfId="15" applyNumberFormat="1" applyFont="1" applyAlignment="1">
      <alignment/>
    </xf>
    <xf numFmtId="10" fontId="1" fillId="0" borderId="0" xfId="20" applyNumberFormat="1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174" fontId="3" fillId="0" borderId="0" xfId="15" applyNumberFormat="1" applyFont="1" applyAlignment="1">
      <alignment/>
    </xf>
    <xf numFmtId="10" fontId="3" fillId="0" borderId="0" xfId="2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43" fontId="8" fillId="2" borderId="0" xfId="15" applyFont="1" applyFill="1" applyAlignment="1">
      <alignment/>
    </xf>
    <xf numFmtId="174" fontId="8" fillId="2" borderId="0" xfId="15" applyNumberFormat="1" applyFont="1" applyFill="1" applyAlignment="1">
      <alignment/>
    </xf>
    <xf numFmtId="10" fontId="8" fillId="2" borderId="0" xfId="20" applyNumberFormat="1" applyFont="1" applyFill="1" applyAlignment="1">
      <alignment/>
    </xf>
    <xf numFmtId="0" fontId="9" fillId="2" borderId="0" xfId="0" applyFont="1" applyFill="1" applyAlignment="1">
      <alignment/>
    </xf>
    <xf numFmtId="43" fontId="10" fillId="2" borderId="0" xfId="15" applyFont="1" applyFill="1" applyAlignment="1">
      <alignment/>
    </xf>
    <xf numFmtId="0" fontId="10" fillId="2" borderId="0" xfId="0" applyFont="1" applyFill="1" applyAlignment="1">
      <alignment/>
    </xf>
    <xf numFmtId="174" fontId="10" fillId="2" borderId="0" xfId="15" applyNumberFormat="1" applyFont="1" applyFill="1" applyAlignment="1">
      <alignment/>
    </xf>
    <xf numFmtId="10" fontId="10" fillId="2" borderId="0" xfId="20" applyNumberFormat="1" applyFont="1" applyFill="1" applyAlignment="1">
      <alignment/>
    </xf>
    <xf numFmtId="0" fontId="11" fillId="2" borderId="0" xfId="0" applyFont="1" applyFill="1" applyAlignment="1">
      <alignment/>
    </xf>
    <xf numFmtId="43" fontId="11" fillId="2" borderId="1" xfId="15" applyFont="1" applyFill="1" applyBorder="1" applyAlignment="1">
      <alignment/>
    </xf>
    <xf numFmtId="10" fontId="11" fillId="2" borderId="0" xfId="0" applyNumberFormat="1" applyFont="1" applyFill="1" applyAlignment="1">
      <alignment/>
    </xf>
    <xf numFmtId="174" fontId="11" fillId="2" borderId="1" xfId="15" applyNumberFormat="1" applyFont="1" applyFill="1" applyBorder="1" applyAlignment="1">
      <alignment/>
    </xf>
    <xf numFmtId="10" fontId="11" fillId="2" borderId="0" xfId="20" applyNumberFormat="1" applyFont="1" applyFill="1" applyAlignment="1">
      <alignment/>
    </xf>
    <xf numFmtId="43" fontId="11" fillId="2" borderId="0" xfId="15" applyFont="1" applyFill="1" applyAlignment="1">
      <alignment/>
    </xf>
    <xf numFmtId="0" fontId="10" fillId="2" borderId="0" xfId="0" applyFont="1" applyFill="1" applyAlignment="1">
      <alignment horizontal="right"/>
    </xf>
    <xf numFmtId="9" fontId="11" fillId="2" borderId="0" xfId="0" applyNumberFormat="1" applyFont="1" applyFill="1" applyAlignment="1">
      <alignment/>
    </xf>
    <xf numFmtId="43" fontId="11" fillId="2" borderId="0" xfId="15" applyNumberFormat="1" applyFont="1" applyFill="1" applyAlignment="1">
      <alignment/>
    </xf>
    <xf numFmtId="175" fontId="11" fillId="2" borderId="0" xfId="0" applyNumberFormat="1" applyFont="1" applyFill="1" applyAlignment="1">
      <alignment/>
    </xf>
    <xf numFmtId="177" fontId="11" fillId="2" borderId="0" xfId="15" applyNumberFormat="1" applyFont="1" applyFill="1" applyAlignment="1">
      <alignment/>
    </xf>
    <xf numFmtId="0" fontId="12" fillId="2" borderId="2" xfId="0" applyFont="1" applyFill="1" applyBorder="1" applyAlignment="1">
      <alignment wrapText="1"/>
    </xf>
    <xf numFmtId="43" fontId="12" fillId="2" borderId="2" xfId="15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174" fontId="12" fillId="2" borderId="2" xfId="15" applyNumberFormat="1" applyFont="1" applyFill="1" applyBorder="1" applyAlignment="1">
      <alignment horizontal="right" wrapText="1"/>
    </xf>
    <xf numFmtId="0" fontId="12" fillId="2" borderId="0" xfId="0" applyFont="1" applyFill="1" applyAlignment="1">
      <alignment wrapText="1"/>
    </xf>
    <xf numFmtId="10" fontId="12" fillId="2" borderId="2" xfId="20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4" fontId="3" fillId="2" borderId="0" xfId="15" applyNumberFormat="1" applyFont="1" applyFill="1" applyAlignment="1">
      <alignment/>
    </xf>
    <xf numFmtId="10" fontId="3" fillId="2" borderId="0" xfId="20" applyNumberFormat="1" applyFont="1" applyFill="1" applyAlignment="1">
      <alignment/>
    </xf>
    <xf numFmtId="43" fontId="14" fillId="2" borderId="1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74" fontId="14" fillId="2" borderId="1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0" fontId="6" fillId="2" borderId="0" xfId="2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6"/>
  <sheetViews>
    <sheetView view="pageBreakPreview" zoomScale="60" workbookViewId="0" topLeftCell="I1">
      <selection activeCell="M1" sqref="M1:Q1"/>
    </sheetView>
  </sheetViews>
  <sheetFormatPr defaultColWidth="9.140625" defaultRowHeight="12.75"/>
  <cols>
    <col min="1" max="1" width="45.28125" style="1" customWidth="1"/>
    <col min="2" max="2" width="22.28125" style="2" customWidth="1"/>
    <col min="3" max="3" width="10.57421875" style="1" customWidth="1"/>
    <col min="4" max="4" width="21.00390625" style="3" customWidth="1"/>
    <col min="5" max="5" width="10.00390625" style="1" customWidth="1"/>
    <col min="6" max="6" width="28.7109375" style="1" customWidth="1"/>
    <col min="7" max="7" width="28.8515625" style="1" customWidth="1"/>
    <col min="8" max="8" width="24.421875" style="1" bestFit="1" customWidth="1"/>
    <col min="9" max="9" width="21.140625" style="4" customWidth="1"/>
    <col min="10" max="10" width="16.421875" style="1" customWidth="1"/>
    <col min="11" max="11" width="13.421875" style="4" bestFit="1" customWidth="1"/>
    <col min="12" max="12" width="9.140625" style="1" customWidth="1"/>
    <col min="13" max="13" width="28.8515625" style="1" customWidth="1"/>
    <col min="14" max="14" width="19.8515625" style="1" customWidth="1"/>
    <col min="15" max="15" width="21.28125" style="1" customWidth="1"/>
    <col min="16" max="16" width="20.421875" style="1" customWidth="1"/>
    <col min="17" max="17" width="18.140625" style="1" customWidth="1"/>
    <col min="18" max="16384" width="9.140625" style="1" customWidth="1"/>
  </cols>
  <sheetData>
    <row r="1" spans="1:18" s="11" customFormat="1" ht="23.25">
      <c r="A1" s="56" t="s">
        <v>76</v>
      </c>
      <c r="B1" s="56"/>
      <c r="C1" s="56"/>
      <c r="D1" s="56"/>
      <c r="E1" s="56"/>
      <c r="F1" s="12"/>
      <c r="G1" s="57" t="s">
        <v>108</v>
      </c>
      <c r="H1" s="57"/>
      <c r="I1" s="57"/>
      <c r="J1" s="57"/>
      <c r="K1" s="57"/>
      <c r="L1" s="44"/>
      <c r="M1" s="57" t="s">
        <v>109</v>
      </c>
      <c r="N1" s="57"/>
      <c r="O1" s="57"/>
      <c r="P1" s="57"/>
      <c r="Q1" s="57"/>
      <c r="R1" s="44"/>
    </row>
    <row r="2" spans="1:18" ht="23.25">
      <c r="A2" s="13"/>
      <c r="B2" s="14"/>
      <c r="C2" s="13"/>
      <c r="D2" s="15"/>
      <c r="E2" s="13"/>
      <c r="F2" s="13"/>
      <c r="G2" s="43" t="s">
        <v>107</v>
      </c>
      <c r="H2" s="14"/>
      <c r="I2" s="16"/>
      <c r="J2" s="15"/>
      <c r="K2" s="16"/>
      <c r="L2" s="45"/>
      <c r="M2" s="43" t="s">
        <v>110</v>
      </c>
      <c r="N2" s="14"/>
      <c r="O2" s="16"/>
      <c r="P2" s="15"/>
      <c r="Q2" s="16"/>
      <c r="R2" s="45"/>
    </row>
    <row r="3" spans="1:18" ht="12">
      <c r="A3" s="13"/>
      <c r="B3" s="14"/>
      <c r="C3" s="13"/>
      <c r="D3" s="15"/>
      <c r="E3" s="13"/>
      <c r="F3" s="13"/>
      <c r="G3" s="13"/>
      <c r="H3" s="14"/>
      <c r="I3" s="16"/>
      <c r="J3" s="15"/>
      <c r="K3" s="16"/>
      <c r="L3" s="45"/>
      <c r="M3" s="13"/>
      <c r="N3" s="14"/>
      <c r="O3" s="16"/>
      <c r="P3" s="15"/>
      <c r="Q3" s="16"/>
      <c r="R3" s="45"/>
    </row>
    <row r="4" spans="1:18" s="9" customFormat="1" ht="18.75">
      <c r="A4" s="17" t="s">
        <v>77</v>
      </c>
      <c r="B4" s="18"/>
      <c r="C4" s="19"/>
      <c r="D4" s="20"/>
      <c r="E4" s="19"/>
      <c r="F4" s="19"/>
      <c r="G4" s="17" t="s">
        <v>77</v>
      </c>
      <c r="H4" s="18"/>
      <c r="I4" s="21"/>
      <c r="J4" s="20"/>
      <c r="K4" s="21"/>
      <c r="L4" s="46"/>
      <c r="M4" s="17" t="s">
        <v>77</v>
      </c>
      <c r="N4" s="18"/>
      <c r="O4" s="21"/>
      <c r="P4" s="20"/>
      <c r="Q4" s="21"/>
      <c r="R4" s="46"/>
    </row>
    <row r="5" spans="1:18" s="9" customFormat="1" ht="18">
      <c r="A5" s="19"/>
      <c r="B5" s="18"/>
      <c r="C5" s="19"/>
      <c r="D5" s="20"/>
      <c r="E5" s="19"/>
      <c r="F5" s="19"/>
      <c r="G5" s="19"/>
      <c r="H5" s="18"/>
      <c r="I5" s="21"/>
      <c r="J5" s="20"/>
      <c r="K5" s="21"/>
      <c r="L5" s="46"/>
      <c r="M5" s="19"/>
      <c r="N5" s="18"/>
      <c r="O5" s="21"/>
      <c r="P5" s="20"/>
      <c r="Q5" s="21"/>
      <c r="R5" s="46"/>
    </row>
    <row r="6" spans="1:18" s="39" customFormat="1" ht="54">
      <c r="A6" s="33" t="s">
        <v>78</v>
      </c>
      <c r="B6" s="34" t="s">
        <v>79</v>
      </c>
      <c r="C6" s="35" t="s">
        <v>80</v>
      </c>
      <c r="D6" s="36" t="s">
        <v>81</v>
      </c>
      <c r="E6" s="35" t="s">
        <v>80</v>
      </c>
      <c r="F6" s="37"/>
      <c r="G6" s="34" t="s">
        <v>79</v>
      </c>
      <c r="H6" s="35" t="s">
        <v>80</v>
      </c>
      <c r="I6" s="36" t="s">
        <v>81</v>
      </c>
      <c r="J6" s="35" t="s">
        <v>80</v>
      </c>
      <c r="K6" s="38"/>
      <c r="L6" s="37"/>
      <c r="M6" s="34" t="s">
        <v>79</v>
      </c>
      <c r="N6" s="35" t="s">
        <v>80</v>
      </c>
      <c r="O6" s="36" t="s">
        <v>81</v>
      </c>
      <c r="P6" s="35" t="s">
        <v>80</v>
      </c>
      <c r="Q6" s="38"/>
      <c r="R6" s="37"/>
    </row>
    <row r="7" spans="1:18" s="9" customFormat="1" ht="18">
      <c r="A7" s="19"/>
      <c r="B7" s="18"/>
      <c r="C7" s="19"/>
      <c r="D7" s="20"/>
      <c r="E7" s="19"/>
      <c r="F7" s="19"/>
      <c r="G7" s="18"/>
      <c r="H7" s="21"/>
      <c r="I7" s="20"/>
      <c r="J7" s="21"/>
      <c r="K7" s="21"/>
      <c r="L7" s="46"/>
      <c r="M7" s="18"/>
      <c r="N7" s="21"/>
      <c r="O7" s="20"/>
      <c r="P7" s="21"/>
      <c r="Q7" s="21"/>
      <c r="R7" s="46"/>
    </row>
    <row r="8" spans="1:18" s="9" customFormat="1" ht="18">
      <c r="A8" s="19" t="s">
        <v>62</v>
      </c>
      <c r="B8" s="18">
        <v>1004369.88</v>
      </c>
      <c r="C8" s="21">
        <v>0.005549029173370908</v>
      </c>
      <c r="D8" s="20">
        <v>38</v>
      </c>
      <c r="E8" s="21">
        <v>0.010066225165562914</v>
      </c>
      <c r="F8" s="19"/>
      <c r="G8" s="18">
        <v>1167590.65</v>
      </c>
      <c r="H8" s="21">
        <v>0.008584631482209896</v>
      </c>
      <c r="I8" s="20">
        <v>57</v>
      </c>
      <c r="J8" s="21">
        <v>0.019771071800208116</v>
      </c>
      <c r="K8" s="21"/>
      <c r="L8" s="46"/>
      <c r="M8" s="18">
        <v>1025178.08</v>
      </c>
      <c r="N8" s="21">
        <v>0.00790924565055002</v>
      </c>
      <c r="O8" s="20">
        <v>65</v>
      </c>
      <c r="P8" s="21">
        <v>0.02355926060166727</v>
      </c>
      <c r="Q8" s="21"/>
      <c r="R8" s="46"/>
    </row>
    <row r="9" spans="1:18" s="9" customFormat="1" ht="18">
      <c r="A9" s="19" t="s">
        <v>63</v>
      </c>
      <c r="B9" s="18">
        <v>16137838.8</v>
      </c>
      <c r="C9" s="21">
        <v>0.08915972101468932</v>
      </c>
      <c r="D9" s="20">
        <v>451</v>
      </c>
      <c r="E9" s="21">
        <v>0.11947019867549669</v>
      </c>
      <c r="F9" s="19"/>
      <c r="G9" s="18">
        <v>15597921.650000004</v>
      </c>
      <c r="H9" s="21">
        <v>0.11468266661233824</v>
      </c>
      <c r="I9" s="20">
        <v>426</v>
      </c>
      <c r="J9" s="21">
        <v>0.14776274713839752</v>
      </c>
      <c r="K9" s="21"/>
      <c r="L9" s="46"/>
      <c r="M9" s="18">
        <v>14464797.489999987</v>
      </c>
      <c r="N9" s="21">
        <v>0.11159586696768745</v>
      </c>
      <c r="O9" s="20">
        <v>409</v>
      </c>
      <c r="P9" s="21">
        <v>0.14824211670895251</v>
      </c>
      <c r="Q9" s="21"/>
      <c r="R9" s="46"/>
    </row>
    <row r="10" spans="1:18" s="9" customFormat="1" ht="18">
      <c r="A10" s="19" t="s">
        <v>64</v>
      </c>
      <c r="B10" s="18">
        <v>7862302.99</v>
      </c>
      <c r="C10" s="21">
        <v>0.043438328378974614</v>
      </c>
      <c r="D10" s="20">
        <v>177</v>
      </c>
      <c r="E10" s="21">
        <v>0.046887417218543045</v>
      </c>
      <c r="F10" s="19"/>
      <c r="G10" s="18">
        <v>8621246.179999998</v>
      </c>
      <c r="H10" s="21">
        <v>0.06338713090303502</v>
      </c>
      <c r="I10" s="20">
        <v>194</v>
      </c>
      <c r="J10" s="21">
        <v>0.06729101630246272</v>
      </c>
      <c r="K10" s="21"/>
      <c r="L10" s="46"/>
      <c r="M10" s="18">
        <v>8160119.139999997</v>
      </c>
      <c r="N10" s="21">
        <v>0.06295529340230815</v>
      </c>
      <c r="O10" s="20">
        <v>193</v>
      </c>
      <c r="P10" s="21">
        <v>0.06995288147879666</v>
      </c>
      <c r="Q10" s="21"/>
      <c r="R10" s="46"/>
    </row>
    <row r="11" spans="1:18" s="9" customFormat="1" ht="18">
      <c r="A11" s="19" t="s">
        <v>65</v>
      </c>
      <c r="B11" s="18">
        <v>9895601.81</v>
      </c>
      <c r="C11" s="21">
        <v>0.054672072734550714</v>
      </c>
      <c r="D11" s="20">
        <v>183</v>
      </c>
      <c r="E11" s="21">
        <v>0.04847682119205298</v>
      </c>
      <c r="F11" s="19"/>
      <c r="G11" s="18">
        <v>9766260.450000005</v>
      </c>
      <c r="H11" s="21">
        <v>0.0718057710744184</v>
      </c>
      <c r="I11" s="20">
        <v>243</v>
      </c>
      <c r="J11" s="21">
        <v>0.08428720083246619</v>
      </c>
      <c r="K11" s="21"/>
      <c r="L11" s="46"/>
      <c r="M11" s="18">
        <v>8631853.190000001</v>
      </c>
      <c r="N11" s="21">
        <v>0.06659472010871889</v>
      </c>
      <c r="O11" s="20">
        <v>212</v>
      </c>
      <c r="P11" s="21">
        <v>0.07683943457774556</v>
      </c>
      <c r="Q11" s="21"/>
      <c r="R11" s="46"/>
    </row>
    <row r="12" spans="1:18" s="9" customFormat="1" ht="18">
      <c r="A12" s="19" t="s">
        <v>66</v>
      </c>
      <c r="B12" s="18">
        <v>13472914.88</v>
      </c>
      <c r="C12" s="21">
        <v>0.0744363199337111</v>
      </c>
      <c r="D12" s="20">
        <v>268</v>
      </c>
      <c r="E12" s="21">
        <v>0.07099337748344371</v>
      </c>
      <c r="F12" s="19"/>
      <c r="G12" s="18">
        <v>12894975.740000004</v>
      </c>
      <c r="H12" s="21">
        <v>0.09480943916426261</v>
      </c>
      <c r="I12" s="20">
        <v>250</v>
      </c>
      <c r="J12" s="21">
        <v>0.08671522719389525</v>
      </c>
      <c r="K12" s="21"/>
      <c r="L12" s="46"/>
      <c r="M12" s="18">
        <v>13934424.200000003</v>
      </c>
      <c r="N12" s="21">
        <v>0.10750403870981026</v>
      </c>
      <c r="O12" s="20">
        <v>280</v>
      </c>
      <c r="P12" s="21">
        <v>0.10148604566872055</v>
      </c>
      <c r="Q12" s="21"/>
      <c r="R12" s="46"/>
    </row>
    <row r="13" spans="1:18" s="9" customFormat="1" ht="18">
      <c r="A13" s="19" t="s">
        <v>67</v>
      </c>
      <c r="B13" s="18">
        <v>19167319.09</v>
      </c>
      <c r="C13" s="21">
        <v>0.10589725451117585</v>
      </c>
      <c r="D13" s="20">
        <v>378</v>
      </c>
      <c r="E13" s="21">
        <v>0.10013245033112583</v>
      </c>
      <c r="F13" s="19"/>
      <c r="G13" s="18">
        <v>20620908.07000002</v>
      </c>
      <c r="H13" s="21">
        <v>0.15161383538783751</v>
      </c>
      <c r="I13" s="20">
        <v>445</v>
      </c>
      <c r="J13" s="21">
        <v>0.15435310440513353</v>
      </c>
      <c r="K13" s="21"/>
      <c r="L13" s="46"/>
      <c r="M13" s="18">
        <v>20123508.719999984</v>
      </c>
      <c r="N13" s="21">
        <v>0.15525280624168755</v>
      </c>
      <c r="O13" s="20">
        <v>445</v>
      </c>
      <c r="P13" s="21">
        <v>0.16129032258064516</v>
      </c>
      <c r="Q13" s="21"/>
      <c r="R13" s="46"/>
    </row>
    <row r="14" spans="1:18" s="9" customFormat="1" ht="18">
      <c r="A14" s="19" t="s">
        <v>68</v>
      </c>
      <c r="B14" s="18">
        <v>49526874.88</v>
      </c>
      <c r="C14" s="21">
        <v>0.2736303418169119</v>
      </c>
      <c r="D14" s="20">
        <v>969</v>
      </c>
      <c r="E14" s="21">
        <v>0.2566887417218543</v>
      </c>
      <c r="F14" s="19"/>
      <c r="G14" s="18">
        <v>26536836.760000024</v>
      </c>
      <c r="H14" s="21">
        <v>0.19511030196084644</v>
      </c>
      <c r="I14" s="20">
        <v>553</v>
      </c>
      <c r="J14" s="21">
        <v>0.19181408255289628</v>
      </c>
      <c r="K14" s="21"/>
      <c r="L14" s="46"/>
      <c r="M14" s="18">
        <v>24368309.02000002</v>
      </c>
      <c r="N14" s="21">
        <v>0.18800142715467927</v>
      </c>
      <c r="O14" s="20">
        <v>482</v>
      </c>
      <c r="P14" s="21">
        <v>0.17470097861544037</v>
      </c>
      <c r="Q14" s="21"/>
      <c r="R14" s="46"/>
    </row>
    <row r="15" spans="1:18" s="9" customFormat="1" ht="18">
      <c r="A15" s="19" t="s">
        <v>69</v>
      </c>
      <c r="B15" s="18">
        <v>52898590.35</v>
      </c>
      <c r="C15" s="21">
        <v>0.29225868569689367</v>
      </c>
      <c r="D15" s="20">
        <v>1113</v>
      </c>
      <c r="E15" s="21">
        <v>0.2948344370860927</v>
      </c>
      <c r="F15" s="19"/>
      <c r="G15" s="18">
        <v>26143035.129999995</v>
      </c>
      <c r="H15" s="21">
        <v>0.1922149020442371</v>
      </c>
      <c r="I15" s="20">
        <v>500</v>
      </c>
      <c r="J15" s="21">
        <v>0.1734304543877905</v>
      </c>
      <c r="K15" s="21"/>
      <c r="L15" s="46"/>
      <c r="M15" s="18">
        <v>25341373.33000002</v>
      </c>
      <c r="N15" s="21">
        <v>0.19550861523421076</v>
      </c>
      <c r="O15" s="20">
        <v>480</v>
      </c>
      <c r="P15" s="21">
        <v>0.17397607828923523</v>
      </c>
      <c r="Q15" s="21"/>
      <c r="R15" s="46"/>
    </row>
    <row r="16" spans="1:18" s="9" customFormat="1" ht="18">
      <c r="A16" s="19" t="s">
        <v>70</v>
      </c>
      <c r="B16" s="18">
        <v>5271267.8</v>
      </c>
      <c r="C16" s="21">
        <v>0.029123154114150344</v>
      </c>
      <c r="D16" s="20">
        <v>99</v>
      </c>
      <c r="E16" s="21">
        <v>0.026225165562913908</v>
      </c>
      <c r="F16" s="19"/>
      <c r="G16" s="18">
        <v>10144883.960000003</v>
      </c>
      <c r="H16" s="21">
        <v>0.07458957488772472</v>
      </c>
      <c r="I16" s="20">
        <v>149</v>
      </c>
      <c r="J16" s="21">
        <v>0.05168227540756157</v>
      </c>
      <c r="K16" s="21"/>
      <c r="L16" s="46"/>
      <c r="M16" s="18">
        <v>10880704.45</v>
      </c>
      <c r="N16" s="21">
        <v>0.08394460047963836</v>
      </c>
      <c r="O16" s="20">
        <v>147</v>
      </c>
      <c r="P16" s="21">
        <v>0.05328017397607829</v>
      </c>
      <c r="Q16" s="21"/>
      <c r="R16" s="46"/>
    </row>
    <row r="17" spans="1:18" s="9" customFormat="1" ht="18">
      <c r="A17" s="19" t="s">
        <v>71</v>
      </c>
      <c r="B17" s="18">
        <v>1949020.01</v>
      </c>
      <c r="C17" s="21">
        <v>0.01076811353101674</v>
      </c>
      <c r="D17" s="20">
        <v>32</v>
      </c>
      <c r="E17" s="21">
        <v>0.00847682119205298</v>
      </c>
      <c r="F17" s="19"/>
      <c r="G17" s="18">
        <v>1986178.87</v>
      </c>
      <c r="H17" s="21">
        <v>0.014603246143416846</v>
      </c>
      <c r="I17" s="20">
        <v>30</v>
      </c>
      <c r="J17" s="21">
        <v>0.01040582726326743</v>
      </c>
      <c r="K17" s="21"/>
      <c r="L17" s="46"/>
      <c r="M17" s="18">
        <v>1165646.09</v>
      </c>
      <c r="N17" s="21">
        <v>0.008992955904220208</v>
      </c>
      <c r="O17" s="20">
        <v>19</v>
      </c>
      <c r="P17" s="21">
        <v>0.006886553098948894</v>
      </c>
      <c r="Q17" s="21"/>
      <c r="R17" s="46"/>
    </row>
    <row r="18" spans="1:18" s="9" customFormat="1" ht="18">
      <c r="A18" s="19" t="s">
        <v>72</v>
      </c>
      <c r="B18" s="18">
        <v>1482122.41</v>
      </c>
      <c r="C18" s="21">
        <v>0.008188557478044641</v>
      </c>
      <c r="D18" s="20">
        <v>22</v>
      </c>
      <c r="E18" s="21">
        <v>0.005827814569536424</v>
      </c>
      <c r="F18" s="19"/>
      <c r="G18" s="18">
        <v>1427502.72</v>
      </c>
      <c r="H18" s="21">
        <v>0.0104956174418254</v>
      </c>
      <c r="I18" s="20">
        <v>22</v>
      </c>
      <c r="J18" s="21">
        <v>0.007630939993062782</v>
      </c>
      <c r="K18" s="21"/>
      <c r="L18" s="46"/>
      <c r="M18" s="18">
        <v>716456.48</v>
      </c>
      <c r="N18" s="21">
        <v>0.005527459481233131</v>
      </c>
      <c r="O18" s="20">
        <v>16</v>
      </c>
      <c r="P18" s="21">
        <v>0.005799202609641174</v>
      </c>
      <c r="Q18" s="21"/>
      <c r="R18" s="46"/>
    </row>
    <row r="19" spans="1:18" s="9" customFormat="1" ht="18">
      <c r="A19" s="19" t="s">
        <v>73</v>
      </c>
      <c r="B19" s="18">
        <v>1178797.88</v>
      </c>
      <c r="C19" s="21">
        <v>0.006512724003260411</v>
      </c>
      <c r="D19" s="20">
        <v>20</v>
      </c>
      <c r="E19" s="21">
        <v>0.005298013245033113</v>
      </c>
      <c r="F19" s="19"/>
      <c r="G19" s="18">
        <v>201574.87</v>
      </c>
      <c r="H19" s="21">
        <v>0.0014820656323552834</v>
      </c>
      <c r="I19" s="20">
        <v>3</v>
      </c>
      <c r="J19" s="21">
        <v>0.001040582726326743</v>
      </c>
      <c r="K19" s="21"/>
      <c r="L19" s="46"/>
      <c r="M19" s="18">
        <v>143829.61</v>
      </c>
      <c r="N19" s="21">
        <v>0.0011096449870570833</v>
      </c>
      <c r="O19" s="20">
        <v>2</v>
      </c>
      <c r="P19" s="21">
        <v>0.0007249003262051468</v>
      </c>
      <c r="Q19" s="21"/>
      <c r="R19" s="46"/>
    </row>
    <row r="20" spans="1:18" s="9" customFormat="1" ht="18">
      <c r="A20" s="19" t="s">
        <v>74</v>
      </c>
      <c r="B20" s="18">
        <v>1097086.22</v>
      </c>
      <c r="C20" s="21">
        <v>0.006061276390012029</v>
      </c>
      <c r="D20" s="20">
        <v>24</v>
      </c>
      <c r="E20" s="21">
        <v>0.006357615894039735</v>
      </c>
      <c r="F20" s="19"/>
      <c r="G20" s="18">
        <v>610692.06</v>
      </c>
      <c r="H20" s="21">
        <v>0.0044900721705947305</v>
      </c>
      <c r="I20" s="20">
        <v>10</v>
      </c>
      <c r="J20" s="21">
        <v>0.00346860908775581</v>
      </c>
      <c r="K20" s="21"/>
      <c r="L20" s="46"/>
      <c r="M20" s="18">
        <v>372835.34</v>
      </c>
      <c r="N20" s="21">
        <v>0.0028764234709996316</v>
      </c>
      <c r="O20" s="20">
        <v>8</v>
      </c>
      <c r="P20" s="21">
        <v>0.002899601304820587</v>
      </c>
      <c r="Q20" s="21"/>
      <c r="R20" s="46"/>
    </row>
    <row r="21" spans="1:18" s="9" customFormat="1" ht="18">
      <c r="A21" s="19" t="s">
        <v>31</v>
      </c>
      <c r="B21" s="18">
        <v>55100</v>
      </c>
      <c r="C21" s="21">
        <v>0.00030442122323773497</v>
      </c>
      <c r="D21" s="20">
        <v>1</v>
      </c>
      <c r="E21" s="21">
        <v>0.00026490066225165563</v>
      </c>
      <c r="F21" s="19"/>
      <c r="G21" s="18">
        <v>289801.38</v>
      </c>
      <c r="H21" s="21">
        <v>0.0021307450948976616</v>
      </c>
      <c r="I21" s="20">
        <v>1</v>
      </c>
      <c r="J21" s="21">
        <v>0.000346860908775581</v>
      </c>
      <c r="K21" s="21"/>
      <c r="L21" s="46"/>
      <c r="M21" s="18">
        <v>288645.9</v>
      </c>
      <c r="N21" s="21">
        <v>0.0022269022071990615</v>
      </c>
      <c r="O21" s="20">
        <v>1</v>
      </c>
      <c r="P21" s="21">
        <v>0.0003624501631025734</v>
      </c>
      <c r="Q21" s="21"/>
      <c r="R21" s="46"/>
    </row>
    <row r="22" spans="1:18" s="9" customFormat="1" ht="18">
      <c r="A22" s="19"/>
      <c r="B22" s="18"/>
      <c r="C22" s="19"/>
      <c r="D22" s="20"/>
      <c r="E22" s="19"/>
      <c r="F22" s="19"/>
      <c r="G22" s="18"/>
      <c r="H22" s="21"/>
      <c r="I22" s="20"/>
      <c r="J22" s="21"/>
      <c r="K22" s="21"/>
      <c r="L22" s="46"/>
      <c r="M22" s="18"/>
      <c r="N22" s="21"/>
      <c r="O22" s="20"/>
      <c r="P22" s="21"/>
      <c r="Q22" s="21"/>
      <c r="R22" s="46"/>
    </row>
    <row r="23" spans="1:18" s="10" customFormat="1" ht="18.75" thickBot="1">
      <c r="A23" s="22"/>
      <c r="B23" s="23">
        <v>180999207</v>
      </c>
      <c r="C23" s="24"/>
      <c r="D23" s="25">
        <v>3775</v>
      </c>
      <c r="E23" s="24"/>
      <c r="F23" s="22"/>
      <c r="G23" s="23">
        <v>136009408.49000007</v>
      </c>
      <c r="H23" s="26"/>
      <c r="I23" s="25">
        <v>2883</v>
      </c>
      <c r="J23" s="26"/>
      <c r="K23" s="26"/>
      <c r="L23" s="47"/>
      <c r="M23" s="23">
        <v>129617681.04000004</v>
      </c>
      <c r="N23" s="26"/>
      <c r="O23" s="25">
        <v>2759</v>
      </c>
      <c r="P23" s="26"/>
      <c r="Q23" s="26"/>
      <c r="R23" s="47"/>
    </row>
    <row r="24" spans="1:18" s="9" customFormat="1" ht="18.75" thickTop="1">
      <c r="A24" s="19"/>
      <c r="B24" s="18"/>
      <c r="C24" s="19"/>
      <c r="D24" s="20"/>
      <c r="E24" s="19"/>
      <c r="F24" s="19"/>
      <c r="G24" s="18"/>
      <c r="H24" s="21"/>
      <c r="I24" s="20"/>
      <c r="J24" s="21"/>
      <c r="K24" s="21"/>
      <c r="L24" s="46"/>
      <c r="M24" s="18"/>
      <c r="N24" s="21"/>
      <c r="O24" s="20"/>
      <c r="P24" s="21"/>
      <c r="Q24" s="21"/>
      <c r="R24" s="46"/>
    </row>
    <row r="25" spans="1:18" s="9" customFormat="1" ht="18">
      <c r="A25" s="22" t="s">
        <v>82</v>
      </c>
      <c r="B25" s="18"/>
      <c r="C25" s="19"/>
      <c r="D25" s="26">
        <v>0.6866</v>
      </c>
      <c r="E25" s="19"/>
      <c r="F25" s="19"/>
      <c r="G25" s="22" t="s">
        <v>82</v>
      </c>
      <c r="H25" s="18"/>
      <c r="I25" s="19"/>
      <c r="J25" s="26">
        <v>0.6689225934903423</v>
      </c>
      <c r="K25" s="21"/>
      <c r="L25" s="46"/>
      <c r="M25" s="22" t="s">
        <v>82</v>
      </c>
      <c r="N25" s="18"/>
      <c r="O25" s="19"/>
      <c r="P25" s="26">
        <v>0.6686438684833298</v>
      </c>
      <c r="Q25" s="21"/>
      <c r="R25" s="46"/>
    </row>
    <row r="26" spans="1:18" s="9" customFormat="1" ht="18">
      <c r="A26" s="19"/>
      <c r="B26" s="18"/>
      <c r="C26" s="19"/>
      <c r="D26" s="20"/>
      <c r="E26" s="19"/>
      <c r="F26" s="19"/>
      <c r="G26" s="19"/>
      <c r="H26" s="18"/>
      <c r="I26" s="21"/>
      <c r="J26" s="20"/>
      <c r="K26" s="21"/>
      <c r="L26" s="46"/>
      <c r="M26" s="19"/>
      <c r="N26" s="18"/>
      <c r="O26" s="21"/>
      <c r="P26" s="20"/>
      <c r="Q26" s="21"/>
      <c r="R26" s="46"/>
    </row>
    <row r="27" spans="1:18" s="9" customFormat="1" ht="18">
      <c r="A27" s="19"/>
      <c r="B27" s="18"/>
      <c r="C27" s="19"/>
      <c r="D27" s="20"/>
      <c r="E27" s="19"/>
      <c r="F27" s="19"/>
      <c r="G27" s="19"/>
      <c r="H27" s="18"/>
      <c r="I27" s="21"/>
      <c r="J27" s="20"/>
      <c r="K27" s="21"/>
      <c r="L27" s="46"/>
      <c r="M27" s="19"/>
      <c r="N27" s="18"/>
      <c r="O27" s="21"/>
      <c r="P27" s="20"/>
      <c r="Q27" s="21"/>
      <c r="R27" s="46"/>
    </row>
    <row r="28" spans="1:18" s="9" customFormat="1" ht="18">
      <c r="A28" s="19"/>
      <c r="B28" s="18"/>
      <c r="C28" s="19"/>
      <c r="D28" s="20"/>
      <c r="E28" s="19"/>
      <c r="F28" s="19"/>
      <c r="G28" s="19"/>
      <c r="H28" s="18"/>
      <c r="I28" s="21"/>
      <c r="J28" s="20"/>
      <c r="K28" s="21"/>
      <c r="L28" s="46"/>
      <c r="M28" s="19"/>
      <c r="N28" s="18"/>
      <c r="O28" s="21"/>
      <c r="P28" s="20"/>
      <c r="Q28" s="21"/>
      <c r="R28" s="46"/>
    </row>
    <row r="29" spans="1:18" s="9" customFormat="1" ht="18.75">
      <c r="A29" s="17" t="s">
        <v>104</v>
      </c>
      <c r="B29" s="18"/>
      <c r="C29" s="19"/>
      <c r="D29" s="20"/>
      <c r="E29" s="19"/>
      <c r="F29" s="19"/>
      <c r="G29" s="17" t="s">
        <v>103</v>
      </c>
      <c r="H29" s="18"/>
      <c r="I29" s="21"/>
      <c r="J29" s="20"/>
      <c r="K29" s="21"/>
      <c r="L29" s="46"/>
      <c r="M29" s="17" t="s">
        <v>111</v>
      </c>
      <c r="N29" s="18"/>
      <c r="O29" s="21"/>
      <c r="P29" s="20"/>
      <c r="Q29" s="21"/>
      <c r="R29" s="46"/>
    </row>
    <row r="30" spans="1:18" s="9" customFormat="1" ht="18">
      <c r="A30" s="19"/>
      <c r="B30" s="18"/>
      <c r="C30" s="19"/>
      <c r="D30" s="20"/>
      <c r="E30" s="19"/>
      <c r="F30" s="19"/>
      <c r="G30" s="19"/>
      <c r="H30" s="18"/>
      <c r="I30" s="21"/>
      <c r="J30" s="20"/>
      <c r="K30" s="21"/>
      <c r="L30" s="46"/>
      <c r="M30" s="19"/>
      <c r="N30" s="18"/>
      <c r="O30" s="21"/>
      <c r="P30" s="20"/>
      <c r="Q30" s="21"/>
      <c r="R30" s="46"/>
    </row>
    <row r="31" spans="1:18" s="41" customFormat="1" ht="54">
      <c r="A31" s="33" t="s">
        <v>78</v>
      </c>
      <c r="B31" s="34" t="s">
        <v>79</v>
      </c>
      <c r="C31" s="35" t="s">
        <v>80</v>
      </c>
      <c r="D31" s="36" t="s">
        <v>81</v>
      </c>
      <c r="E31" s="35" t="s">
        <v>80</v>
      </c>
      <c r="F31" s="40"/>
      <c r="G31" s="34" t="s">
        <v>79</v>
      </c>
      <c r="H31" s="35" t="s">
        <v>80</v>
      </c>
      <c r="I31" s="36" t="s">
        <v>81</v>
      </c>
      <c r="J31" s="35" t="s">
        <v>80</v>
      </c>
      <c r="K31" s="38"/>
      <c r="L31" s="40"/>
      <c r="M31" s="34" t="s">
        <v>79</v>
      </c>
      <c r="N31" s="35" t="s">
        <v>80</v>
      </c>
      <c r="O31" s="36" t="s">
        <v>81</v>
      </c>
      <c r="P31" s="35" t="s">
        <v>80</v>
      </c>
      <c r="Q31" s="38"/>
      <c r="R31" s="40"/>
    </row>
    <row r="32" spans="1:18" s="9" customFormat="1" ht="18">
      <c r="A32" s="19"/>
      <c r="B32" s="18"/>
      <c r="C32" s="19"/>
      <c r="D32" s="20"/>
      <c r="E32" s="19"/>
      <c r="F32" s="19"/>
      <c r="G32" s="18"/>
      <c r="H32" s="21"/>
      <c r="I32" s="20"/>
      <c r="J32" s="21"/>
      <c r="K32" s="21"/>
      <c r="L32" s="46"/>
      <c r="M32" s="18"/>
      <c r="N32" s="21"/>
      <c r="O32" s="20"/>
      <c r="P32" s="21"/>
      <c r="Q32" s="21"/>
      <c r="R32" s="46"/>
    </row>
    <row r="33" spans="1:18" s="9" customFormat="1" ht="18">
      <c r="A33" s="19" t="s">
        <v>62</v>
      </c>
      <c r="B33" s="18" t="s">
        <v>102</v>
      </c>
      <c r="C33" s="18" t="s">
        <v>102</v>
      </c>
      <c r="D33" s="18" t="s">
        <v>102</v>
      </c>
      <c r="E33" s="18" t="s">
        <v>102</v>
      </c>
      <c r="F33" s="19"/>
      <c r="G33" s="18">
        <v>3787172.99</v>
      </c>
      <c r="H33" s="21">
        <v>0.027844933906013204</v>
      </c>
      <c r="I33" s="20">
        <v>142</v>
      </c>
      <c r="J33" s="21">
        <v>0.0492542490461325</v>
      </c>
      <c r="K33" s="21"/>
      <c r="L33" s="46"/>
      <c r="M33" s="18">
        <v>3558164.61</v>
      </c>
      <c r="N33" s="21">
        <v>0.02745122873245934</v>
      </c>
      <c r="O33" s="20">
        <v>147</v>
      </c>
      <c r="P33" s="21">
        <v>0.05328017397607829</v>
      </c>
      <c r="Q33" s="21"/>
      <c r="R33" s="46"/>
    </row>
    <row r="34" spans="1:18" s="9" customFormat="1" ht="18">
      <c r="A34" s="19" t="s">
        <v>63</v>
      </c>
      <c r="B34" s="18" t="s">
        <v>102</v>
      </c>
      <c r="C34" s="18" t="s">
        <v>102</v>
      </c>
      <c r="D34" s="18" t="s">
        <v>102</v>
      </c>
      <c r="E34" s="18" t="s">
        <v>102</v>
      </c>
      <c r="F34" s="19"/>
      <c r="G34" s="18">
        <v>68165298.96999992</v>
      </c>
      <c r="H34" s="21">
        <v>0.5011807618809825</v>
      </c>
      <c r="I34" s="20">
        <v>1480</v>
      </c>
      <c r="J34" s="21">
        <v>0.5133541449878599</v>
      </c>
      <c r="K34" s="21"/>
      <c r="L34" s="46"/>
      <c r="M34" s="18">
        <v>65894975.75000006</v>
      </c>
      <c r="N34" s="21">
        <v>0.5083795298703488</v>
      </c>
      <c r="O34" s="20">
        <v>1445</v>
      </c>
      <c r="P34" s="21">
        <v>0.5237404856832185</v>
      </c>
      <c r="Q34" s="21"/>
      <c r="R34" s="46"/>
    </row>
    <row r="35" spans="1:18" s="9" customFormat="1" ht="18">
      <c r="A35" s="19" t="s">
        <v>64</v>
      </c>
      <c r="B35" s="18" t="s">
        <v>102</v>
      </c>
      <c r="C35" s="18" t="s">
        <v>102</v>
      </c>
      <c r="D35" s="18" t="s">
        <v>102</v>
      </c>
      <c r="E35" s="18" t="s">
        <v>102</v>
      </c>
      <c r="F35" s="19"/>
      <c r="G35" s="18">
        <v>14871456.369999997</v>
      </c>
      <c r="H35" s="21">
        <v>0.10934137965237471</v>
      </c>
      <c r="I35" s="20">
        <v>369</v>
      </c>
      <c r="J35" s="21">
        <v>0.1279916753381894</v>
      </c>
      <c r="K35" s="21"/>
      <c r="L35" s="46"/>
      <c r="M35" s="18">
        <v>14286243.269999998</v>
      </c>
      <c r="N35" s="21">
        <v>0.11021832172411153</v>
      </c>
      <c r="O35" s="20">
        <v>363</v>
      </c>
      <c r="P35" s="21">
        <v>0.13156940920623414</v>
      </c>
      <c r="Q35" s="21"/>
      <c r="R35" s="46"/>
    </row>
    <row r="36" spans="1:18" s="9" customFormat="1" ht="18">
      <c r="A36" s="19" t="s">
        <v>65</v>
      </c>
      <c r="B36" s="18" t="s">
        <v>102</v>
      </c>
      <c r="C36" s="18" t="s">
        <v>102</v>
      </c>
      <c r="D36" s="18" t="s">
        <v>102</v>
      </c>
      <c r="E36" s="18" t="s">
        <v>102</v>
      </c>
      <c r="F36" s="19"/>
      <c r="G36" s="18">
        <v>9941694.700000001</v>
      </c>
      <c r="H36" s="21">
        <v>0.0730956395618099</v>
      </c>
      <c r="I36" s="20">
        <v>260</v>
      </c>
      <c r="J36" s="21">
        <v>0.09018383628165105</v>
      </c>
      <c r="K36" s="21"/>
      <c r="L36" s="46"/>
      <c r="M36" s="18">
        <v>9384118.55</v>
      </c>
      <c r="N36" s="21">
        <v>0.07239844498609768</v>
      </c>
      <c r="O36" s="20">
        <v>243</v>
      </c>
      <c r="P36" s="21">
        <v>0.08807538963392533</v>
      </c>
      <c r="Q36" s="21"/>
      <c r="R36" s="46"/>
    </row>
    <row r="37" spans="1:18" s="9" customFormat="1" ht="18">
      <c r="A37" s="19" t="s">
        <v>66</v>
      </c>
      <c r="B37" s="18" t="s">
        <v>102</v>
      </c>
      <c r="C37" s="18" t="s">
        <v>102</v>
      </c>
      <c r="D37" s="18" t="s">
        <v>102</v>
      </c>
      <c r="E37" s="18" t="s">
        <v>102</v>
      </c>
      <c r="F37" s="19"/>
      <c r="G37" s="18">
        <v>7676426.890000001</v>
      </c>
      <c r="H37" s="21">
        <v>0.05644041081587682</v>
      </c>
      <c r="I37" s="20">
        <v>171</v>
      </c>
      <c r="J37" s="21">
        <v>0.05931321540062435</v>
      </c>
      <c r="K37" s="21"/>
      <c r="L37" s="46"/>
      <c r="M37" s="18">
        <v>7454765.73</v>
      </c>
      <c r="N37" s="21">
        <v>0.057513494071070884</v>
      </c>
      <c r="O37" s="20">
        <v>163</v>
      </c>
      <c r="P37" s="21">
        <v>0.05907937658571946</v>
      </c>
      <c r="Q37" s="21"/>
      <c r="R37" s="46"/>
    </row>
    <row r="38" spans="1:18" s="9" customFormat="1" ht="18">
      <c r="A38" s="19" t="s">
        <v>67</v>
      </c>
      <c r="B38" s="18" t="s">
        <v>102</v>
      </c>
      <c r="C38" s="18" t="s">
        <v>102</v>
      </c>
      <c r="D38" s="18" t="s">
        <v>102</v>
      </c>
      <c r="E38" s="18" t="s">
        <v>102</v>
      </c>
      <c r="F38" s="19"/>
      <c r="G38" s="18">
        <v>5352590.31</v>
      </c>
      <c r="H38" s="21">
        <v>0.039354559139881486</v>
      </c>
      <c r="I38" s="20">
        <v>83</v>
      </c>
      <c r="J38" s="21">
        <v>0.02878945542837322</v>
      </c>
      <c r="K38" s="21"/>
      <c r="L38" s="46"/>
      <c r="M38" s="18">
        <v>4176538.86</v>
      </c>
      <c r="N38" s="21">
        <v>0.03222198411890364</v>
      </c>
      <c r="O38" s="20">
        <v>67</v>
      </c>
      <c r="P38" s="21">
        <v>0.024284160927872417</v>
      </c>
      <c r="Q38" s="21"/>
      <c r="R38" s="46"/>
    </row>
    <row r="39" spans="1:18" s="9" customFormat="1" ht="18">
      <c r="A39" s="19" t="s">
        <v>68</v>
      </c>
      <c r="B39" s="18" t="s">
        <v>102</v>
      </c>
      <c r="C39" s="18" t="s">
        <v>102</v>
      </c>
      <c r="D39" s="18" t="s">
        <v>102</v>
      </c>
      <c r="E39" s="18" t="s">
        <v>102</v>
      </c>
      <c r="F39" s="19"/>
      <c r="G39" s="18">
        <v>5616319.389999999</v>
      </c>
      <c r="H39" s="21">
        <v>0.04129360940800605</v>
      </c>
      <c r="I39" s="20">
        <v>84</v>
      </c>
      <c r="J39" s="21">
        <v>0.029136316337148804</v>
      </c>
      <c r="K39" s="21"/>
      <c r="L39" s="46"/>
      <c r="M39" s="18">
        <v>6005196.4399999995</v>
      </c>
      <c r="N39" s="21">
        <v>0.04633007157524129</v>
      </c>
      <c r="O39" s="20">
        <v>76</v>
      </c>
      <c r="P39" s="21">
        <v>0.027546212395795577</v>
      </c>
      <c r="Q39" s="21"/>
      <c r="R39" s="46"/>
    </row>
    <row r="40" spans="1:18" s="9" customFormat="1" ht="18">
      <c r="A40" s="19" t="s">
        <v>69</v>
      </c>
      <c r="B40" s="18" t="s">
        <v>102</v>
      </c>
      <c r="C40" s="18" t="s">
        <v>102</v>
      </c>
      <c r="D40" s="18" t="s">
        <v>102</v>
      </c>
      <c r="E40" s="18" t="s">
        <v>102</v>
      </c>
      <c r="F40" s="19"/>
      <c r="G40" s="18">
        <v>8983489.290000003</v>
      </c>
      <c r="H40" s="21">
        <v>0.06605049893045092</v>
      </c>
      <c r="I40" s="20">
        <v>144</v>
      </c>
      <c r="J40" s="21">
        <v>0.04994797086368366</v>
      </c>
      <c r="K40" s="21"/>
      <c r="L40" s="46"/>
      <c r="M40" s="18">
        <v>8330999.199999997</v>
      </c>
      <c r="N40" s="21">
        <v>0.06427363252571267</v>
      </c>
      <c r="O40" s="20">
        <v>127</v>
      </c>
      <c r="P40" s="21">
        <v>0.04603117071402682</v>
      </c>
      <c r="Q40" s="21"/>
      <c r="R40" s="46"/>
    </row>
    <row r="41" spans="1:18" s="9" customFormat="1" ht="18">
      <c r="A41" s="19" t="s">
        <v>70</v>
      </c>
      <c r="B41" s="18" t="s">
        <v>102</v>
      </c>
      <c r="C41" s="18" t="s">
        <v>102</v>
      </c>
      <c r="D41" s="18" t="s">
        <v>102</v>
      </c>
      <c r="E41" s="18" t="s">
        <v>102</v>
      </c>
      <c r="F41" s="19"/>
      <c r="G41" s="18">
        <v>8915755.65</v>
      </c>
      <c r="H41" s="21">
        <v>0.06555249191202482</v>
      </c>
      <c r="I41" s="20">
        <v>124</v>
      </c>
      <c r="J41" s="21">
        <v>0.043010752688172046</v>
      </c>
      <c r="K41" s="21"/>
      <c r="L41" s="46"/>
      <c r="M41" s="18">
        <v>9614274.399999999</v>
      </c>
      <c r="N41" s="21">
        <v>0.0741740966422091</v>
      </c>
      <c r="O41" s="20">
        <v>121</v>
      </c>
      <c r="P41" s="21">
        <v>0.04385646973541138</v>
      </c>
      <c r="Q41" s="21"/>
      <c r="R41" s="46"/>
    </row>
    <row r="42" spans="1:18" s="9" customFormat="1" ht="18">
      <c r="A42" s="19" t="s">
        <v>71</v>
      </c>
      <c r="B42" s="18" t="s">
        <v>102</v>
      </c>
      <c r="C42" s="18" t="s">
        <v>102</v>
      </c>
      <c r="D42" s="18" t="s">
        <v>102</v>
      </c>
      <c r="E42" s="18" t="s">
        <v>102</v>
      </c>
      <c r="F42" s="19"/>
      <c r="G42" s="18">
        <v>1325604.53</v>
      </c>
      <c r="H42" s="21">
        <v>0.009746417874447744</v>
      </c>
      <c r="I42" s="20">
        <v>15</v>
      </c>
      <c r="J42" s="21">
        <v>0.005202913631633715</v>
      </c>
      <c r="K42" s="21"/>
      <c r="L42" s="46"/>
      <c r="M42" s="18">
        <v>488012.33</v>
      </c>
      <c r="N42" s="21">
        <v>0.0037650135852175842</v>
      </c>
      <c r="O42" s="20">
        <v>4</v>
      </c>
      <c r="P42" s="21">
        <v>0.0014498006524102935</v>
      </c>
      <c r="Q42" s="21"/>
      <c r="R42" s="46"/>
    </row>
    <row r="43" spans="1:18" s="9" customFormat="1" ht="18">
      <c r="A43" s="19" t="s">
        <v>72</v>
      </c>
      <c r="B43" s="18" t="s">
        <v>102</v>
      </c>
      <c r="C43" s="18" t="s">
        <v>102</v>
      </c>
      <c r="D43" s="18" t="s">
        <v>102</v>
      </c>
      <c r="E43" s="18" t="s">
        <v>102</v>
      </c>
      <c r="F43" s="19"/>
      <c r="G43" s="18">
        <v>788206.63</v>
      </c>
      <c r="H43" s="21">
        <v>0.005795236070436648</v>
      </c>
      <c r="I43" s="20">
        <v>7</v>
      </c>
      <c r="J43" s="21">
        <v>0.002428026361429067</v>
      </c>
      <c r="K43" s="21"/>
      <c r="L43" s="46"/>
      <c r="M43" s="18">
        <v>135746</v>
      </c>
      <c r="N43" s="21">
        <v>0.0010472799614283234</v>
      </c>
      <c r="O43" s="20">
        <v>2</v>
      </c>
      <c r="P43" s="21">
        <v>0.0007249003262051468</v>
      </c>
      <c r="Q43" s="21"/>
      <c r="R43" s="46"/>
    </row>
    <row r="44" spans="1:18" s="9" customFormat="1" ht="18">
      <c r="A44" s="19" t="s">
        <v>73</v>
      </c>
      <c r="B44" s="18" t="s">
        <v>102</v>
      </c>
      <c r="C44" s="18" t="s">
        <v>102</v>
      </c>
      <c r="D44" s="18" t="s">
        <v>102</v>
      </c>
      <c r="E44" s="18" t="s">
        <v>102</v>
      </c>
      <c r="F44" s="19"/>
      <c r="G44" s="18">
        <v>57745.26</v>
      </c>
      <c r="H44" s="21">
        <v>0.00042456812834566304</v>
      </c>
      <c r="I44" s="20">
        <v>1</v>
      </c>
      <c r="J44" s="21">
        <v>0.000346860908775581</v>
      </c>
      <c r="K44" s="21"/>
      <c r="L44" s="46"/>
      <c r="M44" s="18">
        <v>0</v>
      </c>
      <c r="N44" s="21">
        <v>0</v>
      </c>
      <c r="O44" s="20">
        <v>0</v>
      </c>
      <c r="P44" s="21">
        <v>0</v>
      </c>
      <c r="Q44" s="21"/>
      <c r="R44" s="46"/>
    </row>
    <row r="45" spans="1:18" s="9" customFormat="1" ht="18">
      <c r="A45" s="19" t="s">
        <v>74</v>
      </c>
      <c r="B45" s="18" t="s">
        <v>102</v>
      </c>
      <c r="C45" s="18" t="s">
        <v>102</v>
      </c>
      <c r="D45" s="18" t="s">
        <v>102</v>
      </c>
      <c r="E45" s="18" t="s">
        <v>102</v>
      </c>
      <c r="F45" s="19"/>
      <c r="G45" s="18">
        <v>237846.13</v>
      </c>
      <c r="H45" s="21">
        <v>0.0017487476244519337</v>
      </c>
      <c r="I45" s="20">
        <v>2</v>
      </c>
      <c r="J45" s="21">
        <v>0.000693721817551162</v>
      </c>
      <c r="K45" s="21"/>
      <c r="L45" s="46"/>
      <c r="M45" s="18">
        <v>0</v>
      </c>
      <c r="N45" s="21">
        <v>0</v>
      </c>
      <c r="O45" s="20">
        <v>0</v>
      </c>
      <c r="P45" s="21">
        <v>0</v>
      </c>
      <c r="Q45" s="21"/>
      <c r="R45" s="46"/>
    </row>
    <row r="46" spans="1:18" s="9" customFormat="1" ht="18">
      <c r="A46" s="19" t="s">
        <v>31</v>
      </c>
      <c r="B46" s="18" t="s">
        <v>102</v>
      </c>
      <c r="C46" s="18" t="s">
        <v>102</v>
      </c>
      <c r="D46" s="18" t="s">
        <v>102</v>
      </c>
      <c r="E46" s="18" t="s">
        <v>102</v>
      </c>
      <c r="F46" s="19"/>
      <c r="G46" s="18">
        <v>289801.38</v>
      </c>
      <c r="H46" s="21">
        <v>0.002130745094897664</v>
      </c>
      <c r="I46" s="20">
        <v>1</v>
      </c>
      <c r="J46" s="21">
        <v>0.000346860908775581</v>
      </c>
      <c r="K46" s="21"/>
      <c r="L46" s="46"/>
      <c r="M46" s="18">
        <v>288645.9</v>
      </c>
      <c r="N46" s="21">
        <v>0.002226902207199061</v>
      </c>
      <c r="O46" s="20">
        <v>1</v>
      </c>
      <c r="P46" s="21">
        <v>0.0003624501631025734</v>
      </c>
      <c r="Q46" s="21"/>
      <c r="R46" s="46"/>
    </row>
    <row r="47" spans="1:18" s="9" customFormat="1" ht="18">
      <c r="A47" s="19"/>
      <c r="B47" s="18"/>
      <c r="C47" s="19"/>
      <c r="D47" s="20"/>
      <c r="E47" s="19"/>
      <c r="F47" s="19"/>
      <c r="G47" s="18"/>
      <c r="H47" s="21"/>
      <c r="I47" s="20"/>
      <c r="J47" s="21"/>
      <c r="K47" s="21"/>
      <c r="L47" s="46"/>
      <c r="M47" s="18"/>
      <c r="N47" s="21"/>
      <c r="O47" s="20"/>
      <c r="P47" s="21"/>
      <c r="Q47" s="21"/>
      <c r="R47" s="46"/>
    </row>
    <row r="48" spans="1:18" s="9" customFormat="1" ht="18.75" thickBot="1">
      <c r="A48" s="22"/>
      <c r="B48" s="23" t="s">
        <v>102</v>
      </c>
      <c r="C48" s="24"/>
      <c r="D48" s="25" t="s">
        <v>102</v>
      </c>
      <c r="E48" s="24"/>
      <c r="F48" s="19"/>
      <c r="G48" s="23">
        <v>136009408.48999992</v>
      </c>
      <c r="H48" s="26"/>
      <c r="I48" s="25">
        <v>2883</v>
      </c>
      <c r="J48" s="26"/>
      <c r="K48" s="26"/>
      <c r="L48" s="46"/>
      <c r="M48" s="23">
        <v>129617681.04000007</v>
      </c>
      <c r="N48" s="26"/>
      <c r="O48" s="25">
        <v>2759</v>
      </c>
      <c r="P48" s="26"/>
      <c r="Q48" s="26"/>
      <c r="R48" s="46"/>
    </row>
    <row r="49" spans="1:18" s="9" customFormat="1" ht="18.75" thickTop="1">
      <c r="A49" s="19"/>
      <c r="B49" s="18"/>
      <c r="C49" s="19"/>
      <c r="D49" s="20"/>
      <c r="E49" s="19"/>
      <c r="F49" s="19"/>
      <c r="G49" s="19"/>
      <c r="H49" s="18"/>
      <c r="I49" s="21"/>
      <c r="J49" s="20"/>
      <c r="K49" s="21"/>
      <c r="L49" s="46"/>
      <c r="M49" s="19"/>
      <c r="N49" s="18"/>
      <c r="O49" s="21"/>
      <c r="P49" s="20"/>
      <c r="Q49" s="21"/>
      <c r="R49" s="46"/>
    </row>
    <row r="50" spans="1:18" s="9" customFormat="1" ht="18">
      <c r="A50" s="19"/>
      <c r="B50" s="18"/>
      <c r="C50" s="19"/>
      <c r="D50" s="20"/>
      <c r="E50" s="19"/>
      <c r="F50" s="19"/>
      <c r="G50" s="22" t="s">
        <v>82</v>
      </c>
      <c r="H50" s="18"/>
      <c r="I50" s="19"/>
      <c r="J50" s="26">
        <v>0.5291103207653954</v>
      </c>
      <c r="K50" s="21"/>
      <c r="L50" s="46"/>
      <c r="M50" s="22" t="s">
        <v>82</v>
      </c>
      <c r="N50" s="18"/>
      <c r="O50" s="19"/>
      <c r="P50" s="26">
        <v>0.5254871751497858</v>
      </c>
      <c r="Q50" s="21"/>
      <c r="R50" s="46"/>
    </row>
    <row r="51" spans="1:18" s="9" customFormat="1" ht="18">
      <c r="A51" s="19"/>
      <c r="B51" s="18"/>
      <c r="C51" s="19"/>
      <c r="D51" s="20"/>
      <c r="E51" s="19"/>
      <c r="F51" s="19"/>
      <c r="G51" s="19"/>
      <c r="H51" s="18"/>
      <c r="I51" s="21"/>
      <c r="J51" s="20"/>
      <c r="K51" s="21"/>
      <c r="L51" s="46"/>
      <c r="M51" s="19"/>
      <c r="N51" s="18"/>
      <c r="O51" s="21"/>
      <c r="P51" s="20"/>
      <c r="Q51" s="21"/>
      <c r="R51" s="46"/>
    </row>
    <row r="52" spans="1:18" s="9" customFormat="1" ht="18">
      <c r="A52" s="19"/>
      <c r="B52" s="18"/>
      <c r="C52" s="19"/>
      <c r="D52" s="20"/>
      <c r="E52" s="19"/>
      <c r="F52" s="19"/>
      <c r="G52" s="19"/>
      <c r="H52" s="18"/>
      <c r="I52" s="21"/>
      <c r="J52" s="20"/>
      <c r="K52" s="21"/>
      <c r="L52" s="46"/>
      <c r="M52" s="19"/>
      <c r="N52" s="18"/>
      <c r="O52" s="21"/>
      <c r="P52" s="20"/>
      <c r="Q52" s="21"/>
      <c r="R52" s="46"/>
    </row>
    <row r="53" spans="1:18" s="9" customFormat="1" ht="18">
      <c r="A53" s="19"/>
      <c r="B53" s="18"/>
      <c r="C53" s="19"/>
      <c r="D53" s="20"/>
      <c r="E53" s="19"/>
      <c r="F53" s="19"/>
      <c r="G53" s="19"/>
      <c r="H53" s="18"/>
      <c r="I53" s="21"/>
      <c r="J53" s="20"/>
      <c r="K53" s="21"/>
      <c r="L53" s="46"/>
      <c r="M53" s="19"/>
      <c r="N53" s="18"/>
      <c r="O53" s="21"/>
      <c r="P53" s="20"/>
      <c r="Q53" s="21"/>
      <c r="R53" s="46"/>
    </row>
    <row r="54" spans="1:18" s="9" customFormat="1" ht="18.75">
      <c r="A54" s="17" t="s">
        <v>105</v>
      </c>
      <c r="B54" s="18"/>
      <c r="C54" s="19"/>
      <c r="D54" s="20"/>
      <c r="E54" s="19"/>
      <c r="F54" s="19"/>
      <c r="G54" s="17" t="s">
        <v>106</v>
      </c>
      <c r="H54" s="18"/>
      <c r="I54" s="21"/>
      <c r="J54" s="20"/>
      <c r="K54" s="21"/>
      <c r="L54" s="46"/>
      <c r="M54" s="17" t="s">
        <v>112</v>
      </c>
      <c r="N54" s="18"/>
      <c r="O54" s="21"/>
      <c r="P54" s="20"/>
      <c r="Q54" s="21"/>
      <c r="R54" s="46"/>
    </row>
    <row r="55" spans="1:18" s="9" customFormat="1" ht="18">
      <c r="A55" s="19"/>
      <c r="B55" s="18"/>
      <c r="C55" s="19"/>
      <c r="D55" s="20"/>
      <c r="E55" s="19"/>
      <c r="F55" s="19"/>
      <c r="G55" s="19"/>
      <c r="H55" s="18"/>
      <c r="I55" s="21"/>
      <c r="J55" s="20"/>
      <c r="K55" s="21"/>
      <c r="L55" s="46"/>
      <c r="M55" s="19"/>
      <c r="N55" s="18"/>
      <c r="O55" s="21"/>
      <c r="P55" s="20"/>
      <c r="Q55" s="21"/>
      <c r="R55" s="46"/>
    </row>
    <row r="56" spans="1:18" s="41" customFormat="1" ht="54">
      <c r="A56" s="33" t="s">
        <v>78</v>
      </c>
      <c r="B56" s="34" t="s">
        <v>79</v>
      </c>
      <c r="C56" s="35" t="s">
        <v>80</v>
      </c>
      <c r="D56" s="36" t="s">
        <v>81</v>
      </c>
      <c r="E56" s="35" t="s">
        <v>80</v>
      </c>
      <c r="F56" s="40"/>
      <c r="G56" s="34" t="s">
        <v>79</v>
      </c>
      <c r="H56" s="35" t="s">
        <v>80</v>
      </c>
      <c r="I56" s="36" t="s">
        <v>81</v>
      </c>
      <c r="J56" s="35" t="s">
        <v>80</v>
      </c>
      <c r="K56" s="38"/>
      <c r="L56" s="40"/>
      <c r="M56" s="34" t="s">
        <v>79</v>
      </c>
      <c r="N56" s="35" t="s">
        <v>80</v>
      </c>
      <c r="O56" s="36" t="s">
        <v>81</v>
      </c>
      <c r="P56" s="35" t="s">
        <v>80</v>
      </c>
      <c r="Q56" s="38"/>
      <c r="R56" s="40"/>
    </row>
    <row r="57" spans="1:18" s="9" customFormat="1" ht="18">
      <c r="A57" s="19"/>
      <c r="B57" s="18"/>
      <c r="C57" s="19"/>
      <c r="D57" s="20"/>
      <c r="E57" s="19"/>
      <c r="F57" s="19"/>
      <c r="G57" s="18"/>
      <c r="H57" s="21"/>
      <c r="I57" s="20"/>
      <c r="J57" s="21"/>
      <c r="K57" s="21"/>
      <c r="L57" s="46"/>
      <c r="M57" s="18"/>
      <c r="N57" s="21"/>
      <c r="O57" s="20"/>
      <c r="P57" s="21"/>
      <c r="Q57" s="21"/>
      <c r="R57" s="46"/>
    </row>
    <row r="58" spans="1:18" s="9" customFormat="1" ht="18">
      <c r="A58" s="19" t="s">
        <v>62</v>
      </c>
      <c r="B58" s="18" t="s">
        <v>102</v>
      </c>
      <c r="C58" s="18" t="s">
        <v>102</v>
      </c>
      <c r="D58" s="18" t="s">
        <v>102</v>
      </c>
      <c r="E58" s="18" t="s">
        <v>102</v>
      </c>
      <c r="F58" s="19"/>
      <c r="G58" s="18">
        <v>3568391.37</v>
      </c>
      <c r="H58" s="21">
        <v>0.026236356805142375</v>
      </c>
      <c r="I58" s="20">
        <v>129</v>
      </c>
      <c r="J58" s="21">
        <v>0.044745057232049947</v>
      </c>
      <c r="K58" s="21"/>
      <c r="L58" s="46"/>
      <c r="M58" s="18">
        <v>3439570.88</v>
      </c>
      <c r="N58" s="21">
        <v>0.026536278479928576</v>
      </c>
      <c r="O58" s="20">
        <v>139</v>
      </c>
      <c r="P58" s="21">
        <v>0.0503805726712577</v>
      </c>
      <c r="Q58" s="21"/>
      <c r="R58" s="46"/>
    </row>
    <row r="59" spans="1:18" s="9" customFormat="1" ht="18">
      <c r="A59" s="19" t="s">
        <v>63</v>
      </c>
      <c r="B59" s="18" t="s">
        <v>102</v>
      </c>
      <c r="C59" s="18" t="s">
        <v>102</v>
      </c>
      <c r="D59" s="18" t="s">
        <v>102</v>
      </c>
      <c r="E59" s="18" t="s">
        <v>102</v>
      </c>
      <c r="F59" s="19"/>
      <c r="G59" s="18">
        <v>64645398.379999906</v>
      </c>
      <c r="H59" s="21">
        <v>0.47530093026434234</v>
      </c>
      <c r="I59" s="20">
        <v>1367</v>
      </c>
      <c r="J59" s="21">
        <v>0.47415886229621923</v>
      </c>
      <c r="K59" s="21"/>
      <c r="L59" s="46"/>
      <c r="M59" s="18">
        <v>62388330.750000075</v>
      </c>
      <c r="N59" s="21">
        <v>0.48132577476638394</v>
      </c>
      <c r="O59" s="20">
        <v>1330</v>
      </c>
      <c r="P59" s="21">
        <v>0.4820587169264226</v>
      </c>
      <c r="Q59" s="21"/>
      <c r="R59" s="46"/>
    </row>
    <row r="60" spans="1:18" s="9" customFormat="1" ht="18">
      <c r="A60" s="19" t="s">
        <v>64</v>
      </c>
      <c r="B60" s="18" t="s">
        <v>102</v>
      </c>
      <c r="C60" s="18" t="s">
        <v>102</v>
      </c>
      <c r="D60" s="18" t="s">
        <v>102</v>
      </c>
      <c r="E60" s="18" t="s">
        <v>102</v>
      </c>
      <c r="F60" s="19"/>
      <c r="G60" s="18">
        <v>11970412.230000002</v>
      </c>
      <c r="H60" s="21">
        <v>0.08801164833299106</v>
      </c>
      <c r="I60" s="20">
        <v>295</v>
      </c>
      <c r="J60" s="21">
        <v>0.10232396808879639</v>
      </c>
      <c r="K60" s="21"/>
      <c r="L60" s="46"/>
      <c r="M60" s="18">
        <v>11238388.019999998</v>
      </c>
      <c r="N60" s="21">
        <v>0.08670412809292449</v>
      </c>
      <c r="O60" s="20">
        <v>283</v>
      </c>
      <c r="P60" s="21">
        <v>0.10257339615802827</v>
      </c>
      <c r="Q60" s="21"/>
      <c r="R60" s="46"/>
    </row>
    <row r="61" spans="1:18" s="9" customFormat="1" ht="18">
      <c r="A61" s="19" t="s">
        <v>65</v>
      </c>
      <c r="B61" s="18" t="s">
        <v>102</v>
      </c>
      <c r="C61" s="18" t="s">
        <v>102</v>
      </c>
      <c r="D61" s="18" t="s">
        <v>102</v>
      </c>
      <c r="E61" s="18" t="s">
        <v>102</v>
      </c>
      <c r="F61" s="19"/>
      <c r="G61" s="18">
        <v>9839229.430000002</v>
      </c>
      <c r="H61" s="21">
        <v>0.07234227057699048</v>
      </c>
      <c r="I61" s="20">
        <v>248</v>
      </c>
      <c r="J61" s="21">
        <v>0.08602150537634409</v>
      </c>
      <c r="K61" s="21"/>
      <c r="L61" s="46"/>
      <c r="M61" s="18">
        <v>9476518.919999994</v>
      </c>
      <c r="N61" s="21">
        <v>0.07311131354892499</v>
      </c>
      <c r="O61" s="20">
        <v>240</v>
      </c>
      <c r="P61" s="21">
        <v>0.08698803914461761</v>
      </c>
      <c r="Q61" s="21"/>
      <c r="R61" s="46"/>
    </row>
    <row r="62" spans="1:18" s="9" customFormat="1" ht="18">
      <c r="A62" s="19" t="s">
        <v>66</v>
      </c>
      <c r="B62" s="18" t="s">
        <v>102</v>
      </c>
      <c r="C62" s="18" t="s">
        <v>102</v>
      </c>
      <c r="D62" s="18" t="s">
        <v>102</v>
      </c>
      <c r="E62" s="18" t="s">
        <v>102</v>
      </c>
      <c r="F62" s="19"/>
      <c r="G62" s="18">
        <v>9883217.740000004</v>
      </c>
      <c r="H62" s="21">
        <v>0.07266569165857865</v>
      </c>
      <c r="I62" s="20">
        <v>247</v>
      </c>
      <c r="J62" s="21">
        <v>0.0856746444675685</v>
      </c>
      <c r="K62" s="21"/>
      <c r="L62" s="46"/>
      <c r="M62" s="18">
        <v>9685164.88</v>
      </c>
      <c r="N62" s="21">
        <v>0.07472101647159661</v>
      </c>
      <c r="O62" s="20">
        <v>239</v>
      </c>
      <c r="P62" s="21">
        <v>0.08662558898151504</v>
      </c>
      <c r="Q62" s="21"/>
      <c r="R62" s="46"/>
    </row>
    <row r="63" spans="1:18" s="9" customFormat="1" ht="18">
      <c r="A63" s="19" t="s">
        <v>67</v>
      </c>
      <c r="B63" s="18" t="s">
        <v>102</v>
      </c>
      <c r="C63" s="18" t="s">
        <v>102</v>
      </c>
      <c r="D63" s="18" t="s">
        <v>102</v>
      </c>
      <c r="E63" s="18" t="s">
        <v>102</v>
      </c>
      <c r="F63" s="19"/>
      <c r="G63" s="18">
        <v>8711345.720000004</v>
      </c>
      <c r="H63" s="21">
        <v>0.06404958169228789</v>
      </c>
      <c r="I63" s="20">
        <v>192</v>
      </c>
      <c r="J63" s="21">
        <v>0.06659729448491156</v>
      </c>
      <c r="K63" s="21"/>
      <c r="L63" s="46"/>
      <c r="M63" s="18">
        <v>7388440.24</v>
      </c>
      <c r="N63" s="21">
        <v>0.05700179312512098</v>
      </c>
      <c r="O63" s="20">
        <v>172</v>
      </c>
      <c r="P63" s="21">
        <v>0.06234142805364262</v>
      </c>
      <c r="Q63" s="21"/>
      <c r="R63" s="46"/>
    </row>
    <row r="64" spans="1:18" s="9" customFormat="1" ht="18">
      <c r="A64" s="19" t="s">
        <v>68</v>
      </c>
      <c r="B64" s="18" t="s">
        <v>102</v>
      </c>
      <c r="C64" s="18" t="s">
        <v>102</v>
      </c>
      <c r="D64" s="18" t="s">
        <v>102</v>
      </c>
      <c r="E64" s="18" t="s">
        <v>102</v>
      </c>
      <c r="F64" s="19"/>
      <c r="G64" s="18">
        <v>5994367.39</v>
      </c>
      <c r="H64" s="21">
        <v>0.04407318182286437</v>
      </c>
      <c r="I64" s="20">
        <v>91</v>
      </c>
      <c r="J64" s="21">
        <v>0.03156434269857787</v>
      </c>
      <c r="K64" s="21"/>
      <c r="L64" s="46"/>
      <c r="M64" s="18">
        <v>6375048.62</v>
      </c>
      <c r="N64" s="21">
        <v>0.049183479976259235</v>
      </c>
      <c r="O64" s="20">
        <v>82</v>
      </c>
      <c r="P64" s="21">
        <v>0.029720913374411018</v>
      </c>
      <c r="Q64" s="21"/>
      <c r="R64" s="46"/>
    </row>
    <row r="65" spans="1:18" s="9" customFormat="1" ht="18">
      <c r="A65" s="19" t="s">
        <v>69</v>
      </c>
      <c r="B65" s="18" t="s">
        <v>102</v>
      </c>
      <c r="C65" s="18" t="s">
        <v>102</v>
      </c>
      <c r="D65" s="18" t="s">
        <v>102</v>
      </c>
      <c r="E65" s="18" t="s">
        <v>102</v>
      </c>
      <c r="F65" s="19"/>
      <c r="G65" s="18">
        <v>9346182.900000002</v>
      </c>
      <c r="H65" s="21">
        <v>0.06871717922872357</v>
      </c>
      <c r="I65" s="20">
        <v>155</v>
      </c>
      <c r="J65" s="21">
        <v>0.053763440860215055</v>
      </c>
      <c r="K65" s="21"/>
      <c r="L65" s="46"/>
      <c r="M65" s="18">
        <v>8663758.029999997</v>
      </c>
      <c r="N65" s="21">
        <v>0.06684086584859018</v>
      </c>
      <c r="O65" s="20">
        <v>137</v>
      </c>
      <c r="P65" s="21">
        <v>0.049655672345052554</v>
      </c>
      <c r="Q65" s="21"/>
      <c r="R65" s="46"/>
    </row>
    <row r="66" spans="1:18" s="9" customFormat="1" ht="18">
      <c r="A66" s="19" t="s">
        <v>70</v>
      </c>
      <c r="B66" s="18" t="s">
        <v>102</v>
      </c>
      <c r="C66" s="18" t="s">
        <v>102</v>
      </c>
      <c r="D66" s="18" t="s">
        <v>102</v>
      </c>
      <c r="E66" s="18" t="s">
        <v>102</v>
      </c>
      <c r="F66" s="19"/>
      <c r="G66" s="18">
        <v>9318526.600000001</v>
      </c>
      <c r="H66" s="21">
        <v>0.0685138381488156</v>
      </c>
      <c r="I66" s="20">
        <v>132</v>
      </c>
      <c r="J66" s="21">
        <v>0.045785639958376693</v>
      </c>
      <c r="K66" s="21"/>
      <c r="L66" s="46"/>
      <c r="M66" s="18">
        <v>10016923.669999998</v>
      </c>
      <c r="N66" s="21">
        <v>0.0772805344890314</v>
      </c>
      <c r="O66" s="20">
        <v>129</v>
      </c>
      <c r="P66" s="21">
        <v>0.04675607104023197</v>
      </c>
      <c r="Q66" s="21"/>
      <c r="R66" s="46"/>
    </row>
    <row r="67" spans="1:18" s="9" customFormat="1" ht="18">
      <c r="A67" s="19" t="s">
        <v>71</v>
      </c>
      <c r="B67" s="18" t="s">
        <v>102</v>
      </c>
      <c r="C67" s="18" t="s">
        <v>102</v>
      </c>
      <c r="D67" s="18" t="s">
        <v>102</v>
      </c>
      <c r="E67" s="18" t="s">
        <v>102</v>
      </c>
      <c r="F67" s="19"/>
      <c r="G67" s="18">
        <v>1358737.33</v>
      </c>
      <c r="H67" s="21">
        <v>0.009990024551131705</v>
      </c>
      <c r="I67" s="20">
        <v>16</v>
      </c>
      <c r="J67" s="21">
        <v>0.005549774540409296</v>
      </c>
      <c r="K67" s="21"/>
      <c r="L67" s="46"/>
      <c r="M67" s="18">
        <v>521145.13</v>
      </c>
      <c r="N67" s="21">
        <v>0.004020633032612073</v>
      </c>
      <c r="O67" s="20">
        <v>5</v>
      </c>
      <c r="P67" s="21">
        <v>0.001812250815512867</v>
      </c>
      <c r="Q67" s="21"/>
      <c r="R67" s="46"/>
    </row>
    <row r="68" spans="1:18" s="9" customFormat="1" ht="18">
      <c r="A68" s="19" t="s">
        <v>72</v>
      </c>
      <c r="B68" s="18" t="s">
        <v>102</v>
      </c>
      <c r="C68" s="18" t="s">
        <v>102</v>
      </c>
      <c r="D68" s="18" t="s">
        <v>102</v>
      </c>
      <c r="E68" s="18" t="s">
        <v>102</v>
      </c>
      <c r="F68" s="19"/>
      <c r="G68" s="18">
        <v>788206.63</v>
      </c>
      <c r="H68" s="21">
        <v>0.005795236070436648</v>
      </c>
      <c r="I68" s="20">
        <v>7</v>
      </c>
      <c r="J68" s="21">
        <v>0.002428026361429067</v>
      </c>
      <c r="K68" s="21"/>
      <c r="L68" s="46"/>
      <c r="M68" s="18">
        <v>135746</v>
      </c>
      <c r="N68" s="21">
        <v>0.0010472799614283234</v>
      </c>
      <c r="O68" s="20">
        <v>2</v>
      </c>
      <c r="P68" s="21">
        <v>0.0007249003262051468</v>
      </c>
      <c r="Q68" s="21"/>
      <c r="R68" s="46"/>
    </row>
    <row r="69" spans="1:18" s="9" customFormat="1" ht="18">
      <c r="A69" s="19" t="s">
        <v>73</v>
      </c>
      <c r="B69" s="18" t="s">
        <v>102</v>
      </c>
      <c r="C69" s="18" t="s">
        <v>102</v>
      </c>
      <c r="D69" s="18" t="s">
        <v>102</v>
      </c>
      <c r="E69" s="18" t="s">
        <v>102</v>
      </c>
      <c r="F69" s="19"/>
      <c r="G69" s="18">
        <v>57745.26</v>
      </c>
      <c r="H69" s="21">
        <v>0.00042456812834566304</v>
      </c>
      <c r="I69" s="20">
        <v>1</v>
      </c>
      <c r="J69" s="21">
        <v>0.000346860908775581</v>
      </c>
      <c r="K69" s="21"/>
      <c r="L69" s="46"/>
      <c r="M69" s="18">
        <v>0</v>
      </c>
      <c r="N69" s="21">
        <v>0</v>
      </c>
      <c r="O69" s="20">
        <v>0</v>
      </c>
      <c r="P69" s="21">
        <v>0</v>
      </c>
      <c r="Q69" s="21"/>
      <c r="R69" s="46"/>
    </row>
    <row r="70" spans="1:18" s="9" customFormat="1" ht="18">
      <c r="A70" s="19" t="s">
        <v>74</v>
      </c>
      <c r="B70" s="18" t="s">
        <v>102</v>
      </c>
      <c r="C70" s="18" t="s">
        <v>102</v>
      </c>
      <c r="D70" s="18" t="s">
        <v>102</v>
      </c>
      <c r="E70" s="18" t="s">
        <v>102</v>
      </c>
      <c r="F70" s="19"/>
      <c r="G70" s="18">
        <v>237846.13</v>
      </c>
      <c r="H70" s="21">
        <v>0.0017487476244519337</v>
      </c>
      <c r="I70" s="20">
        <v>2</v>
      </c>
      <c r="J70" s="21">
        <v>0.000693721817551162</v>
      </c>
      <c r="K70" s="21"/>
      <c r="L70" s="46"/>
      <c r="M70" s="18">
        <v>0</v>
      </c>
      <c r="N70" s="21">
        <v>0</v>
      </c>
      <c r="O70" s="20">
        <v>0</v>
      </c>
      <c r="P70" s="21">
        <v>0</v>
      </c>
      <c r="Q70" s="21"/>
      <c r="R70" s="46"/>
    </row>
    <row r="71" spans="1:18" s="9" customFormat="1" ht="18">
      <c r="A71" s="19" t="s">
        <v>31</v>
      </c>
      <c r="B71" s="18" t="s">
        <v>102</v>
      </c>
      <c r="C71" s="18" t="s">
        <v>102</v>
      </c>
      <c r="D71" s="18" t="s">
        <v>102</v>
      </c>
      <c r="E71" s="18" t="s">
        <v>102</v>
      </c>
      <c r="F71" s="19"/>
      <c r="G71" s="18">
        <v>289801.38</v>
      </c>
      <c r="H71" s="21">
        <v>0.002130745094897664</v>
      </c>
      <c r="I71" s="20">
        <v>1</v>
      </c>
      <c r="J71" s="21">
        <v>0.000346860908775581</v>
      </c>
      <c r="K71" s="21"/>
      <c r="L71" s="46"/>
      <c r="M71" s="18">
        <v>288645.9</v>
      </c>
      <c r="N71" s="21">
        <v>0.0022269022071990606</v>
      </c>
      <c r="O71" s="20">
        <v>1</v>
      </c>
      <c r="P71" s="21">
        <v>0.0003624501631025734</v>
      </c>
      <c r="Q71" s="21"/>
      <c r="R71" s="46"/>
    </row>
    <row r="72" spans="1:18" s="9" customFormat="1" ht="18">
      <c r="A72" s="19"/>
      <c r="B72" s="18"/>
      <c r="C72" s="19"/>
      <c r="D72" s="20"/>
      <c r="E72" s="19"/>
      <c r="F72" s="19"/>
      <c r="G72" s="18"/>
      <c r="H72" s="21"/>
      <c r="I72" s="20"/>
      <c r="J72" s="21"/>
      <c r="K72" s="21"/>
      <c r="L72" s="46"/>
      <c r="M72" s="18"/>
      <c r="N72" s="21"/>
      <c r="O72" s="20"/>
      <c r="P72" s="21"/>
      <c r="Q72" s="21"/>
      <c r="R72" s="46"/>
    </row>
    <row r="73" spans="1:18" s="9" customFormat="1" ht="18.75" thickBot="1">
      <c r="A73" s="22"/>
      <c r="B73" s="23" t="s">
        <v>102</v>
      </c>
      <c r="C73" s="24"/>
      <c r="D73" s="25" t="s">
        <v>102</v>
      </c>
      <c r="E73" s="24"/>
      <c r="F73" s="19"/>
      <c r="G73" s="23">
        <v>136009408.48999992</v>
      </c>
      <c r="H73" s="26"/>
      <c r="I73" s="25">
        <v>2883</v>
      </c>
      <c r="J73" s="26"/>
      <c r="K73" s="26"/>
      <c r="L73" s="46"/>
      <c r="M73" s="23">
        <v>129617681.04000008</v>
      </c>
      <c r="N73" s="26"/>
      <c r="O73" s="25">
        <v>2759</v>
      </c>
      <c r="P73" s="26"/>
      <c r="Q73" s="26"/>
      <c r="R73" s="46"/>
    </row>
    <row r="74" spans="1:18" s="9" customFormat="1" ht="18.75" thickTop="1">
      <c r="A74" s="19"/>
      <c r="B74" s="18"/>
      <c r="C74" s="19"/>
      <c r="D74" s="20"/>
      <c r="E74" s="19"/>
      <c r="F74" s="19"/>
      <c r="G74" s="18"/>
      <c r="H74" s="21"/>
      <c r="I74" s="20"/>
      <c r="J74" s="21"/>
      <c r="K74" s="21"/>
      <c r="L74" s="46"/>
      <c r="M74" s="18"/>
      <c r="N74" s="21"/>
      <c r="O74" s="20"/>
      <c r="P74" s="21"/>
      <c r="Q74" s="21"/>
      <c r="R74" s="46"/>
    </row>
    <row r="75" spans="1:18" s="9" customFormat="1" ht="18">
      <c r="A75" s="19"/>
      <c r="B75" s="18"/>
      <c r="C75" s="19"/>
      <c r="D75" s="20"/>
      <c r="E75" s="19"/>
      <c r="F75" s="19"/>
      <c r="G75" s="22" t="s">
        <v>82</v>
      </c>
      <c r="H75" s="18"/>
      <c r="I75" s="19"/>
      <c r="J75" s="26">
        <v>0.5397065091735478</v>
      </c>
      <c r="K75" s="21"/>
      <c r="L75" s="46"/>
      <c r="M75" s="22" t="s">
        <v>82</v>
      </c>
      <c r="N75" s="18"/>
      <c r="O75" s="19"/>
      <c r="P75" s="26">
        <v>0.5363333398329124</v>
      </c>
      <c r="Q75" s="21"/>
      <c r="R75" s="46"/>
    </row>
    <row r="76" spans="1:18" s="9" customFormat="1" ht="18">
      <c r="A76" s="19"/>
      <c r="B76" s="18"/>
      <c r="C76" s="19"/>
      <c r="D76" s="20"/>
      <c r="E76" s="19"/>
      <c r="F76" s="19"/>
      <c r="G76" s="22"/>
      <c r="H76" s="18"/>
      <c r="I76" s="26"/>
      <c r="J76" s="20"/>
      <c r="K76" s="21"/>
      <c r="L76" s="46"/>
      <c r="M76" s="22"/>
      <c r="N76" s="18"/>
      <c r="O76" s="26"/>
      <c r="P76" s="20"/>
      <c r="Q76" s="21"/>
      <c r="R76" s="46"/>
    </row>
    <row r="77" spans="1:18" s="9" customFormat="1" ht="18">
      <c r="A77" s="19"/>
      <c r="B77" s="18"/>
      <c r="C77" s="19"/>
      <c r="D77" s="20"/>
      <c r="E77" s="19"/>
      <c r="F77" s="19"/>
      <c r="G77" s="19"/>
      <c r="H77" s="18"/>
      <c r="I77" s="21"/>
      <c r="J77" s="20"/>
      <c r="K77" s="21"/>
      <c r="L77" s="46"/>
      <c r="M77" s="19"/>
      <c r="N77" s="18"/>
      <c r="O77" s="21"/>
      <c r="P77" s="20"/>
      <c r="Q77" s="21"/>
      <c r="R77" s="46"/>
    </row>
    <row r="78" spans="1:18" s="9" customFormat="1" ht="18">
      <c r="A78" s="19"/>
      <c r="B78" s="18"/>
      <c r="C78" s="19"/>
      <c r="D78" s="20"/>
      <c r="E78" s="19"/>
      <c r="F78" s="19"/>
      <c r="G78" s="19"/>
      <c r="H78" s="18"/>
      <c r="I78" s="21"/>
      <c r="J78" s="20"/>
      <c r="K78" s="21"/>
      <c r="L78" s="46"/>
      <c r="M78" s="19"/>
      <c r="N78" s="18"/>
      <c r="O78" s="21"/>
      <c r="P78" s="20"/>
      <c r="Q78" s="21"/>
      <c r="R78" s="46"/>
    </row>
    <row r="79" spans="1:18" s="9" customFormat="1" ht="18.75">
      <c r="A79" s="17" t="s">
        <v>83</v>
      </c>
      <c r="B79" s="18"/>
      <c r="C79" s="19"/>
      <c r="D79" s="20"/>
      <c r="E79" s="19"/>
      <c r="F79" s="19"/>
      <c r="G79" s="17" t="s">
        <v>83</v>
      </c>
      <c r="H79" s="18"/>
      <c r="I79" s="21"/>
      <c r="J79" s="20"/>
      <c r="K79" s="21"/>
      <c r="L79" s="46"/>
      <c r="M79" s="17" t="s">
        <v>83</v>
      </c>
      <c r="N79" s="18"/>
      <c r="O79" s="21"/>
      <c r="P79" s="20"/>
      <c r="Q79" s="21"/>
      <c r="R79" s="46"/>
    </row>
    <row r="80" spans="1:18" s="9" customFormat="1" ht="18">
      <c r="A80" s="19"/>
      <c r="B80" s="18"/>
      <c r="C80" s="19"/>
      <c r="D80" s="20"/>
      <c r="E80" s="19"/>
      <c r="F80" s="19"/>
      <c r="G80" s="19"/>
      <c r="H80" s="18"/>
      <c r="I80" s="21"/>
      <c r="J80" s="20"/>
      <c r="K80" s="21"/>
      <c r="L80" s="46"/>
      <c r="M80" s="19"/>
      <c r="N80" s="18"/>
      <c r="O80" s="21"/>
      <c r="P80" s="20"/>
      <c r="Q80" s="21"/>
      <c r="R80" s="46"/>
    </row>
    <row r="81" spans="1:18" s="41" customFormat="1" ht="54">
      <c r="A81" s="33" t="s">
        <v>84</v>
      </c>
      <c r="B81" s="34" t="s">
        <v>79</v>
      </c>
      <c r="C81" s="35" t="s">
        <v>80</v>
      </c>
      <c r="D81" s="36" t="s">
        <v>81</v>
      </c>
      <c r="E81" s="35" t="s">
        <v>80</v>
      </c>
      <c r="F81" s="40"/>
      <c r="G81" s="34" t="s">
        <v>79</v>
      </c>
      <c r="H81" s="35" t="s">
        <v>80</v>
      </c>
      <c r="I81" s="36" t="s">
        <v>81</v>
      </c>
      <c r="J81" s="35" t="s">
        <v>80</v>
      </c>
      <c r="K81" s="38"/>
      <c r="L81" s="40"/>
      <c r="M81" s="34" t="s">
        <v>79</v>
      </c>
      <c r="N81" s="35" t="s">
        <v>80</v>
      </c>
      <c r="O81" s="36" t="s">
        <v>81</v>
      </c>
      <c r="P81" s="35" t="s">
        <v>80</v>
      </c>
      <c r="Q81" s="38"/>
      <c r="R81" s="40"/>
    </row>
    <row r="82" spans="1:18" s="9" customFormat="1" ht="18">
      <c r="A82" s="19"/>
      <c r="B82" s="18"/>
      <c r="C82" s="19"/>
      <c r="D82" s="20"/>
      <c r="E82" s="19"/>
      <c r="F82" s="19"/>
      <c r="G82" s="18"/>
      <c r="H82" s="21"/>
      <c r="I82" s="20"/>
      <c r="J82" s="21"/>
      <c r="K82" s="21"/>
      <c r="L82" s="46"/>
      <c r="M82" s="18"/>
      <c r="N82" s="21"/>
      <c r="O82" s="20"/>
      <c r="P82" s="21"/>
      <c r="Q82" s="21"/>
      <c r="R82" s="46"/>
    </row>
    <row r="83" spans="1:18" s="9" customFormat="1" ht="18">
      <c r="A83" s="19" t="s">
        <v>0</v>
      </c>
      <c r="B83" s="18">
        <v>77636207.62</v>
      </c>
      <c r="C83" s="21">
        <v>0.4289312031074258</v>
      </c>
      <c r="D83" s="20">
        <v>1697</v>
      </c>
      <c r="E83" s="21">
        <v>0.44953642384105963</v>
      </c>
      <c r="F83" s="19"/>
      <c r="G83" s="18">
        <v>80490599.71999995</v>
      </c>
      <c r="H83" s="21">
        <v>0.5918017041145944</v>
      </c>
      <c r="I83" s="20">
        <v>1709</v>
      </c>
      <c r="J83" s="21">
        <v>0.592785293097468</v>
      </c>
      <c r="K83" s="21"/>
      <c r="L83" s="46"/>
      <c r="M83" s="18">
        <v>76994644.46999994</v>
      </c>
      <c r="N83" s="21">
        <v>0.5940134390017319</v>
      </c>
      <c r="O83" s="20">
        <v>1691</v>
      </c>
      <c r="P83" s="21">
        <v>0.6129032258064516</v>
      </c>
      <c r="Q83" s="21"/>
      <c r="R83" s="46"/>
    </row>
    <row r="84" spans="1:18" s="9" customFormat="1" ht="18">
      <c r="A84" s="19" t="s">
        <v>1</v>
      </c>
      <c r="B84" s="18">
        <v>89489616.03</v>
      </c>
      <c r="C84" s="21">
        <v>0.4944199342818115</v>
      </c>
      <c r="D84" s="20">
        <v>1784</v>
      </c>
      <c r="E84" s="21">
        <v>0.47258278145695365</v>
      </c>
      <c r="F84" s="19"/>
      <c r="G84" s="18">
        <v>41558352.09999999</v>
      </c>
      <c r="H84" s="21">
        <v>0.30555498006636467</v>
      </c>
      <c r="I84" s="20">
        <v>909</v>
      </c>
      <c r="J84" s="21">
        <v>0.3152965660770031</v>
      </c>
      <c r="K84" s="21"/>
      <c r="L84" s="46"/>
      <c r="M84" s="18">
        <v>40812224.730000004</v>
      </c>
      <c r="N84" s="21">
        <v>0.3148661849412765</v>
      </c>
      <c r="O84" s="20">
        <v>828</v>
      </c>
      <c r="P84" s="21">
        <v>0.30010873504893076</v>
      </c>
      <c r="Q84" s="21"/>
      <c r="R84" s="46"/>
    </row>
    <row r="85" spans="1:18" s="9" customFormat="1" ht="18">
      <c r="A85" s="19" t="s">
        <v>2</v>
      </c>
      <c r="B85" s="18">
        <v>1319199.74</v>
      </c>
      <c r="C85" s="21">
        <v>0.007288428285765915</v>
      </c>
      <c r="D85" s="20">
        <v>29</v>
      </c>
      <c r="E85" s="21">
        <v>0.007682119205298013</v>
      </c>
      <c r="F85" s="19"/>
      <c r="G85" s="18">
        <v>1761330.15</v>
      </c>
      <c r="H85" s="21">
        <v>0.012950061099115076</v>
      </c>
      <c r="I85" s="20">
        <v>34</v>
      </c>
      <c r="J85" s="21">
        <v>0.011793270898369753</v>
      </c>
      <c r="K85" s="21"/>
      <c r="L85" s="46"/>
      <c r="M85" s="18">
        <v>1233013.71</v>
      </c>
      <c r="N85" s="21">
        <v>0.00951269687982994</v>
      </c>
      <c r="O85" s="20">
        <v>15</v>
      </c>
      <c r="P85" s="21">
        <v>0.005436752446538601</v>
      </c>
      <c r="Q85" s="21"/>
      <c r="R85" s="46"/>
    </row>
    <row r="86" spans="1:18" s="9" customFormat="1" ht="18">
      <c r="A86" s="19" t="s">
        <v>3</v>
      </c>
      <c r="B86" s="18">
        <v>12554183.61</v>
      </c>
      <c r="C86" s="21">
        <v>0.06936043432499679</v>
      </c>
      <c r="D86" s="20">
        <v>265</v>
      </c>
      <c r="E86" s="21">
        <v>0.07019867549668875</v>
      </c>
      <c r="F86" s="19"/>
      <c r="G86" s="18">
        <v>12199126.52</v>
      </c>
      <c r="H86" s="21">
        <v>0.08969325471992577</v>
      </c>
      <c r="I86" s="20">
        <v>231</v>
      </c>
      <c r="J86" s="21">
        <v>0.08012486992715921</v>
      </c>
      <c r="K86" s="21"/>
      <c r="L86" s="46"/>
      <c r="M86" s="18">
        <v>10577798.129999997</v>
      </c>
      <c r="N86" s="21">
        <v>0.08160767917716176</v>
      </c>
      <c r="O86" s="20">
        <v>225</v>
      </c>
      <c r="P86" s="21">
        <v>0.08155128669807901</v>
      </c>
      <c r="Q86" s="21"/>
      <c r="R86" s="46"/>
    </row>
    <row r="87" spans="1:18" s="9" customFormat="1" ht="18">
      <c r="A87" s="19"/>
      <c r="B87" s="18"/>
      <c r="C87" s="19"/>
      <c r="D87" s="20"/>
      <c r="E87" s="19"/>
      <c r="F87" s="19"/>
      <c r="G87" s="18"/>
      <c r="H87" s="21"/>
      <c r="I87" s="20"/>
      <c r="J87" s="21"/>
      <c r="K87" s="21"/>
      <c r="L87" s="46"/>
      <c r="M87" s="18"/>
      <c r="N87" s="21"/>
      <c r="O87" s="20"/>
      <c r="P87" s="21"/>
      <c r="Q87" s="21"/>
      <c r="R87" s="46"/>
    </row>
    <row r="88" spans="1:18" s="9" customFormat="1" ht="18.75" thickBot="1">
      <c r="A88" s="22"/>
      <c r="B88" s="23">
        <v>180999207</v>
      </c>
      <c r="C88" s="22"/>
      <c r="D88" s="25">
        <v>3775</v>
      </c>
      <c r="E88" s="22"/>
      <c r="F88" s="22"/>
      <c r="G88" s="23">
        <v>136009408.48999995</v>
      </c>
      <c r="H88" s="26"/>
      <c r="I88" s="25">
        <v>2883</v>
      </c>
      <c r="J88" s="26"/>
      <c r="K88" s="26"/>
      <c r="L88" s="46"/>
      <c r="M88" s="23">
        <v>129617681.03999993</v>
      </c>
      <c r="N88" s="26"/>
      <c r="O88" s="25">
        <v>2759</v>
      </c>
      <c r="P88" s="26"/>
      <c r="Q88" s="26"/>
      <c r="R88" s="46"/>
    </row>
    <row r="89" spans="1:18" s="9" customFormat="1" ht="18.75" thickTop="1">
      <c r="A89" s="19"/>
      <c r="B89" s="18"/>
      <c r="C89" s="19"/>
      <c r="D89" s="20"/>
      <c r="E89" s="19"/>
      <c r="F89" s="19"/>
      <c r="G89" s="18"/>
      <c r="H89" s="21"/>
      <c r="I89" s="20"/>
      <c r="J89" s="21"/>
      <c r="K89" s="21"/>
      <c r="L89" s="46"/>
      <c r="M89" s="18"/>
      <c r="N89" s="21"/>
      <c r="O89" s="20"/>
      <c r="P89" s="21"/>
      <c r="Q89" s="21"/>
      <c r="R89" s="46"/>
    </row>
    <row r="90" spans="1:18" s="9" customFormat="1" ht="18">
      <c r="A90" s="19"/>
      <c r="B90" s="18"/>
      <c r="C90" s="19"/>
      <c r="D90" s="20"/>
      <c r="E90" s="19"/>
      <c r="F90" s="19"/>
      <c r="G90" s="19"/>
      <c r="H90" s="18"/>
      <c r="I90" s="21"/>
      <c r="J90" s="20"/>
      <c r="K90" s="21"/>
      <c r="L90" s="46"/>
      <c r="M90" s="19"/>
      <c r="N90" s="18"/>
      <c r="O90" s="21"/>
      <c r="P90" s="20"/>
      <c r="Q90" s="21"/>
      <c r="R90" s="46"/>
    </row>
    <row r="91" spans="1:18" s="9" customFormat="1" ht="18">
      <c r="A91" s="19"/>
      <c r="B91" s="18"/>
      <c r="C91" s="19"/>
      <c r="D91" s="20"/>
      <c r="E91" s="19"/>
      <c r="F91" s="19"/>
      <c r="G91" s="19"/>
      <c r="H91" s="18"/>
      <c r="I91" s="21"/>
      <c r="J91" s="20"/>
      <c r="K91" s="21"/>
      <c r="L91" s="46"/>
      <c r="M91" s="19"/>
      <c r="N91" s="18"/>
      <c r="O91" s="21"/>
      <c r="P91" s="20"/>
      <c r="Q91" s="21"/>
      <c r="R91" s="46"/>
    </row>
    <row r="92" spans="1:18" s="9" customFormat="1" ht="18.75">
      <c r="A92" s="17" t="s">
        <v>101</v>
      </c>
      <c r="B92" s="18"/>
      <c r="C92" s="19"/>
      <c r="D92" s="20"/>
      <c r="E92" s="19"/>
      <c r="F92" s="19"/>
      <c r="G92" s="17" t="s">
        <v>101</v>
      </c>
      <c r="H92" s="18"/>
      <c r="I92" s="21"/>
      <c r="J92" s="20"/>
      <c r="K92" s="21"/>
      <c r="L92" s="46"/>
      <c r="M92" s="17" t="s">
        <v>101</v>
      </c>
      <c r="N92" s="18"/>
      <c r="O92" s="21"/>
      <c r="P92" s="20"/>
      <c r="Q92" s="21"/>
      <c r="R92" s="46"/>
    </row>
    <row r="93" spans="1:18" s="9" customFormat="1" ht="18">
      <c r="A93" s="19"/>
      <c r="B93" s="18"/>
      <c r="C93" s="19"/>
      <c r="D93" s="20"/>
      <c r="E93" s="19"/>
      <c r="F93" s="19"/>
      <c r="G93" s="19"/>
      <c r="H93" s="18"/>
      <c r="I93" s="21"/>
      <c r="J93" s="20"/>
      <c r="K93" s="21"/>
      <c r="L93" s="46"/>
      <c r="M93" s="19"/>
      <c r="N93" s="18"/>
      <c r="O93" s="21"/>
      <c r="P93" s="20"/>
      <c r="Q93" s="21"/>
      <c r="R93" s="46"/>
    </row>
    <row r="94" spans="1:18" s="41" customFormat="1" ht="54">
      <c r="A94" s="33" t="s">
        <v>84</v>
      </c>
      <c r="B94" s="34" t="s">
        <v>79</v>
      </c>
      <c r="C94" s="35" t="s">
        <v>80</v>
      </c>
      <c r="D94" s="36" t="s">
        <v>81</v>
      </c>
      <c r="E94" s="35" t="s">
        <v>80</v>
      </c>
      <c r="F94" s="40"/>
      <c r="G94" s="34" t="s">
        <v>79</v>
      </c>
      <c r="H94" s="35" t="s">
        <v>80</v>
      </c>
      <c r="I94" s="36" t="s">
        <v>81</v>
      </c>
      <c r="J94" s="35" t="s">
        <v>80</v>
      </c>
      <c r="K94" s="38"/>
      <c r="L94" s="40"/>
      <c r="M94" s="34" t="s">
        <v>79</v>
      </c>
      <c r="N94" s="35" t="s">
        <v>80</v>
      </c>
      <c r="O94" s="36" t="s">
        <v>81</v>
      </c>
      <c r="P94" s="35" t="s">
        <v>80</v>
      </c>
      <c r="Q94" s="38"/>
      <c r="R94" s="40"/>
    </row>
    <row r="95" spans="1:18" s="9" customFormat="1" ht="18">
      <c r="A95" s="19"/>
      <c r="B95" s="18"/>
      <c r="C95" s="19"/>
      <c r="D95" s="20"/>
      <c r="E95" s="19"/>
      <c r="F95" s="19"/>
      <c r="G95" s="18"/>
      <c r="H95" s="21"/>
      <c r="I95" s="20"/>
      <c r="J95" s="21"/>
      <c r="K95" s="21"/>
      <c r="L95" s="46"/>
      <c r="M95" s="18"/>
      <c r="N95" s="21"/>
      <c r="O95" s="20"/>
      <c r="P95" s="21"/>
      <c r="Q95" s="21"/>
      <c r="R95" s="46"/>
    </row>
    <row r="96" spans="1:18" s="9" customFormat="1" ht="18">
      <c r="A96" s="19" t="s">
        <v>32</v>
      </c>
      <c r="B96" s="18">
        <v>91507109.68</v>
      </c>
      <c r="C96" s="21">
        <v>0.5055663568735967</v>
      </c>
      <c r="D96" s="20">
        <v>1767</v>
      </c>
      <c r="E96" s="21">
        <v>0.4680794701986755</v>
      </c>
      <c r="F96" s="19"/>
      <c r="G96" s="18">
        <v>67885886.56000002</v>
      </c>
      <c r="H96" s="21">
        <v>0.49912640098711464</v>
      </c>
      <c r="I96" s="20">
        <v>1281</v>
      </c>
      <c r="J96" s="21">
        <v>0.44432882414151925</v>
      </c>
      <c r="K96" s="21"/>
      <c r="L96" s="46"/>
      <c r="M96" s="18">
        <v>64418316.68</v>
      </c>
      <c r="N96" s="21">
        <v>0.4969871098073459</v>
      </c>
      <c r="O96" s="20">
        <v>1206</v>
      </c>
      <c r="P96" s="21">
        <v>0.4371148967017035</v>
      </c>
      <c r="Q96" s="21"/>
      <c r="R96" s="46"/>
    </row>
    <row r="97" spans="1:18" s="9" customFormat="1" ht="18">
      <c r="A97" s="19" t="s">
        <v>33</v>
      </c>
      <c r="B97" s="18">
        <v>89492097.32</v>
      </c>
      <c r="C97" s="21">
        <v>0.49443364312640325</v>
      </c>
      <c r="D97" s="20">
        <v>2008</v>
      </c>
      <c r="E97" s="21">
        <v>0.5319205298013245</v>
      </c>
      <c r="F97" s="19"/>
      <c r="G97" s="18">
        <v>68123521.92999998</v>
      </c>
      <c r="H97" s="21">
        <v>0.5008735990128853</v>
      </c>
      <c r="I97" s="20">
        <v>1602</v>
      </c>
      <c r="J97" s="21">
        <v>0.5556711758584808</v>
      </c>
      <c r="K97" s="21"/>
      <c r="L97" s="46"/>
      <c r="M97" s="18">
        <v>65199364.359999955</v>
      </c>
      <c r="N97" s="21">
        <v>0.503012890192654</v>
      </c>
      <c r="O97" s="20">
        <v>1553</v>
      </c>
      <c r="P97" s="21">
        <v>0.5628851032982964</v>
      </c>
      <c r="Q97" s="21"/>
      <c r="R97" s="46"/>
    </row>
    <row r="98" spans="1:18" s="9" customFormat="1" ht="18">
      <c r="A98" s="19"/>
      <c r="B98" s="18"/>
      <c r="C98" s="19"/>
      <c r="D98" s="20"/>
      <c r="E98" s="19"/>
      <c r="F98" s="19"/>
      <c r="G98" s="18"/>
      <c r="H98" s="21"/>
      <c r="I98" s="20"/>
      <c r="J98" s="21"/>
      <c r="K98" s="21"/>
      <c r="L98" s="46"/>
      <c r="M98" s="18"/>
      <c r="N98" s="21"/>
      <c r="O98" s="20"/>
      <c r="P98" s="21"/>
      <c r="Q98" s="21"/>
      <c r="R98" s="46"/>
    </row>
    <row r="99" spans="1:18" s="10" customFormat="1" ht="18.75" thickBot="1">
      <c r="A99" s="22"/>
      <c r="B99" s="23">
        <v>180999207</v>
      </c>
      <c r="C99" s="22"/>
      <c r="D99" s="25">
        <v>3775</v>
      </c>
      <c r="E99" s="22"/>
      <c r="F99" s="22"/>
      <c r="G99" s="23">
        <v>136009408.49</v>
      </c>
      <c r="H99" s="26"/>
      <c r="I99" s="25">
        <v>2883</v>
      </c>
      <c r="J99" s="26"/>
      <c r="K99" s="26"/>
      <c r="L99" s="47"/>
      <c r="M99" s="23">
        <v>129617681.03999996</v>
      </c>
      <c r="N99" s="26"/>
      <c r="O99" s="25">
        <v>2759</v>
      </c>
      <c r="P99" s="26"/>
      <c r="Q99" s="26"/>
      <c r="R99" s="47"/>
    </row>
    <row r="100" spans="1:18" s="9" customFormat="1" ht="18.75" thickTop="1">
      <c r="A100" s="19"/>
      <c r="B100" s="18"/>
      <c r="C100" s="19"/>
      <c r="D100" s="20"/>
      <c r="E100" s="19"/>
      <c r="F100" s="19"/>
      <c r="G100" s="19"/>
      <c r="H100" s="18"/>
      <c r="I100" s="21"/>
      <c r="J100" s="20"/>
      <c r="K100" s="21"/>
      <c r="L100" s="46"/>
      <c r="M100" s="19"/>
      <c r="N100" s="18"/>
      <c r="O100" s="21"/>
      <c r="P100" s="20"/>
      <c r="Q100" s="21"/>
      <c r="R100" s="46"/>
    </row>
    <row r="101" spans="1:18" s="9" customFormat="1" ht="18">
      <c r="A101" s="19"/>
      <c r="B101" s="18"/>
      <c r="C101" s="19"/>
      <c r="D101" s="20"/>
      <c r="E101" s="19"/>
      <c r="F101" s="19"/>
      <c r="G101" s="19"/>
      <c r="H101" s="18"/>
      <c r="I101" s="21"/>
      <c r="J101" s="20"/>
      <c r="K101" s="21"/>
      <c r="L101" s="46"/>
      <c r="M101" s="19"/>
      <c r="N101" s="18"/>
      <c r="O101" s="21"/>
      <c r="P101" s="20"/>
      <c r="Q101" s="21"/>
      <c r="R101" s="46"/>
    </row>
    <row r="102" spans="1:18" s="9" customFormat="1" ht="18">
      <c r="A102" s="19"/>
      <c r="B102" s="18"/>
      <c r="C102" s="19"/>
      <c r="D102" s="20"/>
      <c r="E102" s="19"/>
      <c r="F102" s="19"/>
      <c r="G102" s="19"/>
      <c r="H102" s="18"/>
      <c r="I102" s="21"/>
      <c r="J102" s="20"/>
      <c r="K102" s="21"/>
      <c r="L102" s="46"/>
      <c r="M102" s="19"/>
      <c r="N102" s="18"/>
      <c r="O102" s="21"/>
      <c r="P102" s="20"/>
      <c r="Q102" s="21"/>
      <c r="R102" s="46"/>
    </row>
    <row r="103" spans="1:18" s="9" customFormat="1" ht="18">
      <c r="A103" s="19"/>
      <c r="B103" s="18"/>
      <c r="C103" s="19"/>
      <c r="D103" s="20"/>
      <c r="E103" s="19"/>
      <c r="F103" s="19"/>
      <c r="G103" s="19"/>
      <c r="H103" s="18"/>
      <c r="I103" s="21"/>
      <c r="J103" s="20"/>
      <c r="K103" s="21"/>
      <c r="L103" s="46"/>
      <c r="M103" s="19"/>
      <c r="N103" s="18"/>
      <c r="O103" s="21"/>
      <c r="P103" s="20"/>
      <c r="Q103" s="21"/>
      <c r="R103" s="46"/>
    </row>
    <row r="104" spans="1:18" s="9" customFormat="1" ht="18.75">
      <c r="A104" s="17" t="s">
        <v>100</v>
      </c>
      <c r="B104" s="18"/>
      <c r="C104" s="19"/>
      <c r="D104" s="20"/>
      <c r="E104" s="19"/>
      <c r="F104" s="19"/>
      <c r="G104" s="17" t="s">
        <v>100</v>
      </c>
      <c r="H104" s="18"/>
      <c r="I104" s="21"/>
      <c r="J104" s="20"/>
      <c r="K104" s="21"/>
      <c r="L104" s="46"/>
      <c r="M104" s="17" t="s">
        <v>100</v>
      </c>
      <c r="N104" s="18"/>
      <c r="O104" s="21"/>
      <c r="P104" s="20"/>
      <c r="Q104" s="21"/>
      <c r="R104" s="46"/>
    </row>
    <row r="105" spans="1:18" s="9" customFormat="1" ht="18">
      <c r="A105" s="19"/>
      <c r="B105" s="18"/>
      <c r="C105" s="19"/>
      <c r="D105" s="20"/>
      <c r="E105" s="19"/>
      <c r="F105" s="19"/>
      <c r="G105" s="19"/>
      <c r="H105" s="18"/>
      <c r="I105" s="21"/>
      <c r="J105" s="20"/>
      <c r="K105" s="21"/>
      <c r="L105" s="46"/>
      <c r="M105" s="19"/>
      <c r="N105" s="18"/>
      <c r="O105" s="21"/>
      <c r="P105" s="20"/>
      <c r="Q105" s="21"/>
      <c r="R105" s="46"/>
    </row>
    <row r="106" spans="1:18" s="41" customFormat="1" ht="54">
      <c r="A106" s="33" t="s">
        <v>85</v>
      </c>
      <c r="B106" s="34" t="s">
        <v>79</v>
      </c>
      <c r="C106" s="35" t="s">
        <v>80</v>
      </c>
      <c r="D106" s="36" t="s">
        <v>81</v>
      </c>
      <c r="E106" s="35" t="s">
        <v>80</v>
      </c>
      <c r="F106" s="40"/>
      <c r="G106" s="34" t="s">
        <v>79</v>
      </c>
      <c r="H106" s="35" t="s">
        <v>80</v>
      </c>
      <c r="I106" s="36" t="s">
        <v>81</v>
      </c>
      <c r="J106" s="35" t="s">
        <v>80</v>
      </c>
      <c r="K106" s="38"/>
      <c r="L106" s="40"/>
      <c r="M106" s="34" t="s">
        <v>79</v>
      </c>
      <c r="N106" s="35" t="s">
        <v>80</v>
      </c>
      <c r="O106" s="36" t="s">
        <v>81</v>
      </c>
      <c r="P106" s="35" t="s">
        <v>80</v>
      </c>
      <c r="Q106" s="38"/>
      <c r="R106" s="40"/>
    </row>
    <row r="107" spans="1:18" s="9" customFormat="1" ht="18">
      <c r="A107" s="19"/>
      <c r="B107" s="18"/>
      <c r="C107" s="19"/>
      <c r="D107" s="20"/>
      <c r="E107" s="19"/>
      <c r="F107" s="19"/>
      <c r="G107" s="18"/>
      <c r="H107" s="21"/>
      <c r="I107" s="20"/>
      <c r="J107" s="21"/>
      <c r="K107" s="21"/>
      <c r="L107" s="46"/>
      <c r="M107" s="18"/>
      <c r="N107" s="21"/>
      <c r="O107" s="20"/>
      <c r="P107" s="21"/>
      <c r="Q107" s="21"/>
      <c r="R107" s="46"/>
    </row>
    <row r="108" spans="1:18" s="9" customFormat="1" ht="18">
      <c r="A108" s="19" t="s">
        <v>34</v>
      </c>
      <c r="B108" s="18">
        <v>313649.66</v>
      </c>
      <c r="C108" s="21">
        <v>0.001732878641838469</v>
      </c>
      <c r="D108" s="20">
        <v>22</v>
      </c>
      <c r="E108" s="21">
        <v>0.005827814569536424</v>
      </c>
      <c r="F108" s="19"/>
      <c r="G108" s="18">
        <v>983668.6</v>
      </c>
      <c r="H108" s="21">
        <v>0.007232357017950883</v>
      </c>
      <c r="I108" s="20">
        <v>90</v>
      </c>
      <c r="J108" s="21">
        <v>0.031217481789802288</v>
      </c>
      <c r="K108" s="21"/>
      <c r="L108" s="46"/>
      <c r="M108" s="18">
        <v>1025142.73</v>
      </c>
      <c r="N108" s="21">
        <v>0.007908972925411628</v>
      </c>
      <c r="O108" s="20">
        <v>97</v>
      </c>
      <c r="P108" s="21">
        <v>0.03515766582094962</v>
      </c>
      <c r="Q108" s="21"/>
      <c r="R108" s="46"/>
    </row>
    <row r="109" spans="1:18" s="9" customFormat="1" ht="18">
      <c r="A109" s="19" t="s">
        <v>35</v>
      </c>
      <c r="B109" s="18">
        <v>30219574.06</v>
      </c>
      <c r="C109" s="21">
        <v>0.1669597041936211</v>
      </c>
      <c r="D109" s="20">
        <v>1290</v>
      </c>
      <c r="E109" s="21">
        <v>0.34172185430463575</v>
      </c>
      <c r="F109" s="19"/>
      <c r="G109" s="18">
        <v>23219277.300000016</v>
      </c>
      <c r="H109" s="21">
        <v>0.1707181698515158</v>
      </c>
      <c r="I109" s="20">
        <v>1013</v>
      </c>
      <c r="J109" s="21">
        <v>0.35137010058966356</v>
      </c>
      <c r="K109" s="21"/>
      <c r="L109" s="46"/>
      <c r="M109" s="18">
        <v>22086661.54</v>
      </c>
      <c r="N109" s="21">
        <v>0.17039852405000253</v>
      </c>
      <c r="O109" s="20">
        <v>969</v>
      </c>
      <c r="P109" s="21">
        <v>0.35121420804639364</v>
      </c>
      <c r="Q109" s="21"/>
      <c r="R109" s="46"/>
    </row>
    <row r="110" spans="1:18" s="9" customFormat="1" ht="18">
      <c r="A110" s="19" t="s">
        <v>36</v>
      </c>
      <c r="B110" s="18">
        <v>39053850.68</v>
      </c>
      <c r="C110" s="21">
        <v>0.21576807615516233</v>
      </c>
      <c r="D110" s="20">
        <v>1069</v>
      </c>
      <c r="E110" s="21">
        <v>0.2831788079470199</v>
      </c>
      <c r="F110" s="19"/>
      <c r="G110" s="18">
        <v>27518563.289999988</v>
      </c>
      <c r="H110" s="21">
        <v>0.20232838004014458</v>
      </c>
      <c r="I110" s="20">
        <v>756</v>
      </c>
      <c r="J110" s="21">
        <v>0.26222684703433924</v>
      </c>
      <c r="K110" s="21"/>
      <c r="L110" s="46"/>
      <c r="M110" s="18">
        <v>26216150.53000001</v>
      </c>
      <c r="N110" s="21">
        <v>0.20225751857040017</v>
      </c>
      <c r="O110" s="20">
        <v>720</v>
      </c>
      <c r="P110" s="21">
        <v>0.26096411743385284</v>
      </c>
      <c r="Q110" s="21"/>
      <c r="R110" s="46"/>
    </row>
    <row r="111" spans="1:18" s="9" customFormat="1" ht="18">
      <c r="A111" s="19" t="s">
        <v>37</v>
      </c>
      <c r="B111" s="18">
        <v>30255054.82</v>
      </c>
      <c r="C111" s="21">
        <v>0.16715573135080086</v>
      </c>
      <c r="D111" s="20">
        <v>584</v>
      </c>
      <c r="E111" s="21">
        <v>0.15470198675496688</v>
      </c>
      <c r="F111" s="19"/>
      <c r="G111" s="18">
        <v>21436636.089999996</v>
      </c>
      <c r="H111" s="21">
        <v>0.15761142062150876</v>
      </c>
      <c r="I111" s="20">
        <v>415</v>
      </c>
      <c r="J111" s="21">
        <v>0.14394727714186611</v>
      </c>
      <c r="K111" s="21"/>
      <c r="L111" s="46"/>
      <c r="M111" s="18">
        <v>20167430.33</v>
      </c>
      <c r="N111" s="21">
        <v>0.15559166132417018</v>
      </c>
      <c r="O111" s="20">
        <v>390</v>
      </c>
      <c r="P111" s="21">
        <v>0.14135556361000362</v>
      </c>
      <c r="Q111" s="21"/>
      <c r="R111" s="46"/>
    </row>
    <row r="112" spans="1:18" s="9" customFormat="1" ht="18">
      <c r="A112" s="19" t="s">
        <v>38</v>
      </c>
      <c r="B112" s="18">
        <v>13329950.64</v>
      </c>
      <c r="C112" s="21">
        <v>0.07364645879360122</v>
      </c>
      <c r="D112" s="20">
        <v>208</v>
      </c>
      <c r="E112" s="21">
        <v>0.05509933774834437</v>
      </c>
      <c r="F112" s="19"/>
      <c r="G112" s="18">
        <v>9326039.74</v>
      </c>
      <c r="H112" s="21">
        <v>0.0685690780037889</v>
      </c>
      <c r="I112" s="20">
        <v>144</v>
      </c>
      <c r="J112" s="21">
        <v>0.04994797086368366</v>
      </c>
      <c r="K112" s="21"/>
      <c r="L112" s="46"/>
      <c r="M112" s="18">
        <v>8806174.479999999</v>
      </c>
      <c r="N112" s="21">
        <v>0.06793960831070889</v>
      </c>
      <c r="O112" s="20">
        <v>136</v>
      </c>
      <c r="P112" s="21">
        <v>0.04929322218194998</v>
      </c>
      <c r="Q112" s="21"/>
      <c r="R112" s="46"/>
    </row>
    <row r="113" spans="1:18" s="9" customFormat="1" ht="18">
      <c r="A113" s="19" t="s">
        <v>39</v>
      </c>
      <c r="B113" s="18">
        <v>11729408.9</v>
      </c>
      <c r="C113" s="21">
        <v>0.06480364800714292</v>
      </c>
      <c r="D113" s="20">
        <v>157</v>
      </c>
      <c r="E113" s="21">
        <v>0.041589403973509936</v>
      </c>
      <c r="F113" s="19"/>
      <c r="G113" s="18">
        <v>8698299.180000002</v>
      </c>
      <c r="H113" s="21">
        <v>0.06395365788712726</v>
      </c>
      <c r="I113" s="20">
        <v>116</v>
      </c>
      <c r="J113" s="21">
        <v>0.04023586541796739</v>
      </c>
      <c r="K113" s="21"/>
      <c r="L113" s="46"/>
      <c r="M113" s="18">
        <v>8559773.040000001</v>
      </c>
      <c r="N113" s="21">
        <v>0.06603862197903737</v>
      </c>
      <c r="O113" s="20">
        <v>114</v>
      </c>
      <c r="P113" s="21">
        <v>0.041319318593693366</v>
      </c>
      <c r="Q113" s="21"/>
      <c r="R113" s="46"/>
    </row>
    <row r="114" spans="1:18" s="9" customFormat="1" ht="18">
      <c r="A114" s="19" t="s">
        <v>40</v>
      </c>
      <c r="B114" s="18">
        <v>8220591.4</v>
      </c>
      <c r="C114" s="21">
        <v>0.045417831029502795</v>
      </c>
      <c r="D114" s="20">
        <v>97</v>
      </c>
      <c r="E114" s="21">
        <v>0.025695364238410595</v>
      </c>
      <c r="F114" s="19"/>
      <c r="G114" s="18">
        <v>6250226.63</v>
      </c>
      <c r="H114" s="21">
        <v>0.04595436962333046</v>
      </c>
      <c r="I114" s="20">
        <v>74</v>
      </c>
      <c r="J114" s="21">
        <v>0.025667707249392994</v>
      </c>
      <c r="K114" s="21"/>
      <c r="L114" s="46"/>
      <c r="M114" s="18">
        <v>5589060.079999999</v>
      </c>
      <c r="N114" s="21">
        <v>0.043119580871649875</v>
      </c>
      <c r="O114" s="20">
        <v>66</v>
      </c>
      <c r="P114" s="21">
        <v>0.023921710764769843</v>
      </c>
      <c r="Q114" s="21"/>
      <c r="R114" s="46"/>
    </row>
    <row r="115" spans="1:18" s="9" customFormat="1" ht="18">
      <c r="A115" s="19" t="s">
        <v>41</v>
      </c>
      <c r="B115" s="18">
        <v>7328703.76</v>
      </c>
      <c r="C115" s="21">
        <v>0.040490253418624084</v>
      </c>
      <c r="D115" s="20">
        <v>77</v>
      </c>
      <c r="E115" s="21">
        <v>0.020397350993377483</v>
      </c>
      <c r="F115" s="19"/>
      <c r="G115" s="18">
        <v>4920280.93</v>
      </c>
      <c r="H115" s="21">
        <v>0.03617603358933629</v>
      </c>
      <c r="I115" s="20">
        <v>52</v>
      </c>
      <c r="J115" s="21">
        <v>0.018036767256330213</v>
      </c>
      <c r="K115" s="21"/>
      <c r="L115" s="46"/>
      <c r="M115" s="18">
        <v>5107917.68</v>
      </c>
      <c r="N115" s="21">
        <v>0.03940756877469283</v>
      </c>
      <c r="O115" s="20">
        <v>54</v>
      </c>
      <c r="P115" s="21">
        <v>0.019572308807538963</v>
      </c>
      <c r="Q115" s="21"/>
      <c r="R115" s="46"/>
    </row>
    <row r="116" spans="1:18" s="9" customFormat="1" ht="18">
      <c r="A116" s="19" t="s">
        <v>42</v>
      </c>
      <c r="B116" s="18">
        <v>6056310.75</v>
      </c>
      <c r="C116" s="21">
        <v>0.03346042698408065</v>
      </c>
      <c r="D116" s="20">
        <v>58</v>
      </c>
      <c r="E116" s="21">
        <v>0.015364238410596026</v>
      </c>
      <c r="F116" s="19"/>
      <c r="G116" s="18">
        <v>4288476.22</v>
      </c>
      <c r="H116" s="21">
        <v>0.03153073208398894</v>
      </c>
      <c r="I116" s="20">
        <v>41</v>
      </c>
      <c r="J116" s="21">
        <v>0.01422129725979882</v>
      </c>
      <c r="K116" s="21"/>
      <c r="L116" s="46"/>
      <c r="M116" s="18">
        <v>4309490.72</v>
      </c>
      <c r="N116" s="21">
        <v>0.03324770729905352</v>
      </c>
      <c r="O116" s="20">
        <v>41</v>
      </c>
      <c r="P116" s="21">
        <v>0.014860456687205509</v>
      </c>
      <c r="Q116" s="21"/>
      <c r="R116" s="46"/>
    </row>
    <row r="117" spans="1:18" s="9" customFormat="1" ht="18">
      <c r="A117" s="19" t="s">
        <v>43</v>
      </c>
      <c r="B117" s="18">
        <v>4703762.62</v>
      </c>
      <c r="C117" s="21">
        <v>0.02598775264247428</v>
      </c>
      <c r="D117" s="20">
        <v>41</v>
      </c>
      <c r="E117" s="21">
        <v>0.010860927152317882</v>
      </c>
      <c r="F117" s="19"/>
      <c r="G117" s="18">
        <v>3775721.41</v>
      </c>
      <c r="H117" s="21">
        <v>0.027760736936648083</v>
      </c>
      <c r="I117" s="20">
        <v>33</v>
      </c>
      <c r="J117" s="21">
        <v>0.011446409989594173</v>
      </c>
      <c r="K117" s="21"/>
      <c r="L117" s="46"/>
      <c r="M117" s="18">
        <v>3445288.11</v>
      </c>
      <c r="N117" s="21">
        <v>0.02658038689132838</v>
      </c>
      <c r="O117" s="20">
        <v>30</v>
      </c>
      <c r="P117" s="21">
        <v>0.010873504893077202</v>
      </c>
      <c r="Q117" s="21"/>
      <c r="R117" s="46"/>
    </row>
    <row r="118" spans="1:18" s="9" customFormat="1" ht="18">
      <c r="A118" s="19" t="s">
        <v>44</v>
      </c>
      <c r="B118" s="18">
        <v>4455029.06</v>
      </c>
      <c r="C118" s="21">
        <v>0.024613528058164358</v>
      </c>
      <c r="D118" s="20">
        <v>36</v>
      </c>
      <c r="E118" s="21">
        <v>0.009536423841059603</v>
      </c>
      <c r="F118" s="19"/>
      <c r="G118" s="18">
        <v>3713147.48</v>
      </c>
      <c r="H118" s="21">
        <v>0.02730066633789534</v>
      </c>
      <c r="I118" s="20">
        <v>30</v>
      </c>
      <c r="J118" s="21">
        <v>0.01040582726326743</v>
      </c>
      <c r="K118" s="21"/>
      <c r="L118" s="46"/>
      <c r="M118" s="18">
        <v>3848222.83</v>
      </c>
      <c r="N118" s="21">
        <v>0.029689026983999493</v>
      </c>
      <c r="O118" s="20">
        <v>31</v>
      </c>
      <c r="P118" s="21">
        <v>0.011235955056179775</v>
      </c>
      <c r="Q118" s="21"/>
      <c r="R118" s="46"/>
    </row>
    <row r="119" spans="1:18" s="9" customFormat="1" ht="18">
      <c r="A119" s="19" t="s">
        <v>45</v>
      </c>
      <c r="B119" s="18">
        <v>3252543.51</v>
      </c>
      <c r="C119" s="21">
        <v>0.017969932376554552</v>
      </c>
      <c r="D119" s="20">
        <v>24</v>
      </c>
      <c r="E119" s="21">
        <v>0.006357615894039735</v>
      </c>
      <c r="F119" s="19"/>
      <c r="G119" s="18">
        <v>3513666.55</v>
      </c>
      <c r="H119" s="21">
        <v>0.025833996258121657</v>
      </c>
      <c r="I119" s="20">
        <v>26</v>
      </c>
      <c r="J119" s="21">
        <v>0.009018383628165106</v>
      </c>
      <c r="K119" s="21"/>
      <c r="L119" s="46"/>
      <c r="M119" s="18">
        <v>2985077.94</v>
      </c>
      <c r="N119" s="21">
        <v>0.02302986688273496</v>
      </c>
      <c r="O119" s="20">
        <v>22</v>
      </c>
      <c r="P119" s="21">
        <v>0.007973903588256614</v>
      </c>
      <c r="Q119" s="21"/>
      <c r="R119" s="46"/>
    </row>
    <row r="120" spans="1:18" s="9" customFormat="1" ht="18">
      <c r="A120" s="19" t="s">
        <v>46</v>
      </c>
      <c r="B120" s="18">
        <v>2451878.74</v>
      </c>
      <c r="C120" s="21">
        <v>0.013546350730696847</v>
      </c>
      <c r="D120" s="20">
        <v>17</v>
      </c>
      <c r="E120" s="21">
        <v>0.004503311258278146</v>
      </c>
      <c r="F120" s="19"/>
      <c r="G120" s="18">
        <v>3036759.12</v>
      </c>
      <c r="H120" s="21">
        <v>0.022327566553774665</v>
      </c>
      <c r="I120" s="20">
        <v>21</v>
      </c>
      <c r="J120" s="21">
        <v>0.007284079084287201</v>
      </c>
      <c r="K120" s="21"/>
      <c r="L120" s="46"/>
      <c r="M120" s="18">
        <v>2451482.2</v>
      </c>
      <c r="N120" s="21">
        <v>0.01891317743328144</v>
      </c>
      <c r="O120" s="20">
        <v>17</v>
      </c>
      <c r="P120" s="21">
        <v>0.0061616527727437476</v>
      </c>
      <c r="Q120" s="21"/>
      <c r="R120" s="46"/>
    </row>
    <row r="121" spans="1:18" s="9" customFormat="1" ht="18">
      <c r="A121" s="19" t="s">
        <v>47</v>
      </c>
      <c r="B121" s="18">
        <v>5522162.56</v>
      </c>
      <c r="C121" s="21">
        <v>0.030509319082265365</v>
      </c>
      <c r="D121" s="20">
        <v>34</v>
      </c>
      <c r="E121" s="21">
        <v>0.009006622516556291</v>
      </c>
      <c r="F121" s="19"/>
      <c r="G121" s="18">
        <v>4413861.22</v>
      </c>
      <c r="H121" s="21">
        <v>0.03245261683734568</v>
      </c>
      <c r="I121" s="20">
        <v>27</v>
      </c>
      <c r="J121" s="21">
        <v>0.009365244536940686</v>
      </c>
      <c r="K121" s="21"/>
      <c r="L121" s="46"/>
      <c r="M121" s="18">
        <v>4550759.55</v>
      </c>
      <c r="N121" s="21">
        <v>0.03510909556077951</v>
      </c>
      <c r="O121" s="20">
        <v>28</v>
      </c>
      <c r="P121" s="21">
        <v>0.010148604566872055</v>
      </c>
      <c r="Q121" s="21"/>
      <c r="R121" s="46"/>
    </row>
    <row r="122" spans="1:18" s="9" customFormat="1" ht="18">
      <c r="A122" s="19" t="s">
        <v>48</v>
      </c>
      <c r="B122" s="18">
        <v>4596102.4</v>
      </c>
      <c r="C122" s="21">
        <v>0.025392942191177666</v>
      </c>
      <c r="D122" s="20">
        <v>25</v>
      </c>
      <c r="E122" s="21">
        <v>0.006622516556291391</v>
      </c>
      <c r="F122" s="19"/>
      <c r="G122" s="18">
        <v>3373459.17</v>
      </c>
      <c r="H122" s="21">
        <v>0.02480313095581201</v>
      </c>
      <c r="I122" s="20">
        <v>18</v>
      </c>
      <c r="J122" s="21">
        <v>0.006243496357960458</v>
      </c>
      <c r="K122" s="21"/>
      <c r="L122" s="46"/>
      <c r="M122" s="18">
        <v>3768100.24</v>
      </c>
      <c r="N122" s="21">
        <v>0.029070881455109224</v>
      </c>
      <c r="O122" s="20">
        <v>20</v>
      </c>
      <c r="P122" s="21">
        <v>0.007249003262051468</v>
      </c>
      <c r="Q122" s="21"/>
      <c r="R122" s="46"/>
    </row>
    <row r="123" spans="1:18" s="9" customFormat="1" ht="18">
      <c r="A123" s="19" t="s">
        <v>49</v>
      </c>
      <c r="B123" s="18">
        <v>2368934.76</v>
      </c>
      <c r="C123" s="21">
        <v>0.013088094689829218</v>
      </c>
      <c r="D123" s="20">
        <v>11</v>
      </c>
      <c r="E123" s="21">
        <v>0.002913907284768212</v>
      </c>
      <c r="F123" s="19"/>
      <c r="G123" s="18">
        <v>1497394.67</v>
      </c>
      <c r="H123" s="21">
        <v>0.011009493288915338</v>
      </c>
      <c r="I123" s="20">
        <v>7</v>
      </c>
      <c r="J123" s="21">
        <v>0.002428026361429067</v>
      </c>
      <c r="K123" s="21"/>
      <c r="L123" s="46"/>
      <c r="M123" s="18">
        <v>1287395.59</v>
      </c>
      <c r="N123" s="21">
        <v>0.009932252912337706</v>
      </c>
      <c r="O123" s="20">
        <v>6</v>
      </c>
      <c r="P123" s="21">
        <v>0.0021747009786154403</v>
      </c>
      <c r="Q123" s="21"/>
      <c r="R123" s="46"/>
    </row>
    <row r="124" spans="1:18" s="9" customFormat="1" ht="18">
      <c r="A124" s="19" t="s">
        <v>50</v>
      </c>
      <c r="B124" s="18">
        <v>3073861.34</v>
      </c>
      <c r="C124" s="21">
        <v>0.01698273374203236</v>
      </c>
      <c r="D124" s="20">
        <v>13</v>
      </c>
      <c r="E124" s="21">
        <v>0.003443708609271523</v>
      </c>
      <c r="F124" s="19"/>
      <c r="G124" s="18">
        <v>1207124.67</v>
      </c>
      <c r="H124" s="21">
        <v>0.00887530269708329</v>
      </c>
      <c r="I124" s="20">
        <v>5</v>
      </c>
      <c r="J124" s="21">
        <v>0.001734304543877905</v>
      </c>
      <c r="K124" s="21"/>
      <c r="L124" s="46"/>
      <c r="M124" s="18">
        <v>1207124.67</v>
      </c>
      <c r="N124" s="21">
        <v>0.009312963017965746</v>
      </c>
      <c r="O124" s="20">
        <v>5</v>
      </c>
      <c r="P124" s="21">
        <v>0.001812250815512867</v>
      </c>
      <c r="Q124" s="21"/>
      <c r="R124" s="46"/>
    </row>
    <row r="125" spans="1:18" s="9" customFormat="1" ht="18">
      <c r="A125" s="19" t="s">
        <v>51</v>
      </c>
      <c r="B125" s="18">
        <v>4067837.34</v>
      </c>
      <c r="C125" s="21">
        <v>0.02247433791243074</v>
      </c>
      <c r="D125" s="20">
        <v>12</v>
      </c>
      <c r="E125" s="21">
        <v>0.0031788079470198675</v>
      </c>
      <c r="F125" s="19"/>
      <c r="G125" s="18">
        <v>4836806.22</v>
      </c>
      <c r="H125" s="21">
        <v>0.03556229141571205</v>
      </c>
      <c r="I125" s="20">
        <v>15</v>
      </c>
      <c r="J125" s="21">
        <v>0.005202913631633715</v>
      </c>
      <c r="K125" s="21"/>
      <c r="L125" s="46"/>
      <c r="M125" s="18">
        <v>4206428.78</v>
      </c>
      <c r="N125" s="21">
        <v>0.03245258475733642</v>
      </c>
      <c r="O125" s="20">
        <v>13</v>
      </c>
      <c r="P125" s="21">
        <v>0.004711852120333454</v>
      </c>
      <c r="Q125" s="21"/>
      <c r="R125" s="46"/>
    </row>
    <row r="126" spans="1:18" s="9" customFormat="1" ht="18">
      <c r="A126" s="19"/>
      <c r="B126" s="18"/>
      <c r="C126" s="19"/>
      <c r="D126" s="20"/>
      <c r="E126" s="19"/>
      <c r="F126" s="19"/>
      <c r="G126" s="18"/>
      <c r="H126" s="21"/>
      <c r="I126" s="20"/>
      <c r="J126" s="21"/>
      <c r="K126" s="21"/>
      <c r="L126" s="46"/>
      <c r="M126" s="18"/>
      <c r="N126" s="21"/>
      <c r="O126" s="20"/>
      <c r="P126" s="21"/>
      <c r="Q126" s="21"/>
      <c r="R126" s="46"/>
    </row>
    <row r="127" spans="1:18" s="9" customFormat="1" ht="18.75" thickBot="1">
      <c r="A127" s="22"/>
      <c r="B127" s="23">
        <v>180999207.00000003</v>
      </c>
      <c r="C127" s="24"/>
      <c r="D127" s="25">
        <v>3775</v>
      </c>
      <c r="E127" s="24"/>
      <c r="F127" s="19"/>
      <c r="G127" s="23">
        <v>136009408.49</v>
      </c>
      <c r="H127" s="26"/>
      <c r="I127" s="25">
        <v>2883</v>
      </c>
      <c r="J127" s="26"/>
      <c r="K127" s="26"/>
      <c r="L127" s="46"/>
      <c r="M127" s="23">
        <v>129617681.04000002</v>
      </c>
      <c r="N127" s="26"/>
      <c r="O127" s="25">
        <v>2759</v>
      </c>
      <c r="P127" s="26"/>
      <c r="Q127" s="26"/>
      <c r="R127" s="46"/>
    </row>
    <row r="128" spans="1:18" s="9" customFormat="1" ht="18.75" thickTop="1">
      <c r="A128" s="19"/>
      <c r="B128" s="18"/>
      <c r="C128" s="19"/>
      <c r="D128" s="20"/>
      <c r="E128" s="19"/>
      <c r="F128" s="19"/>
      <c r="G128" s="18"/>
      <c r="H128" s="21"/>
      <c r="I128" s="20"/>
      <c r="J128" s="21"/>
      <c r="K128" s="21"/>
      <c r="L128" s="46"/>
      <c r="M128" s="18"/>
      <c r="N128" s="21"/>
      <c r="O128" s="20"/>
      <c r="P128" s="21"/>
      <c r="Q128" s="21"/>
      <c r="R128" s="46"/>
    </row>
    <row r="129" spans="1:18" s="9" customFormat="1" ht="18">
      <c r="A129" s="19"/>
      <c r="B129" s="18"/>
      <c r="C129" s="19"/>
      <c r="D129" s="20"/>
      <c r="E129" s="19"/>
      <c r="F129" s="19"/>
      <c r="G129" s="19"/>
      <c r="H129" s="18"/>
      <c r="I129" s="21"/>
      <c r="J129" s="20"/>
      <c r="K129" s="21"/>
      <c r="L129" s="46"/>
      <c r="M129" s="19"/>
      <c r="N129" s="18"/>
      <c r="O129" s="21"/>
      <c r="P129" s="20"/>
      <c r="Q129" s="21"/>
      <c r="R129" s="46"/>
    </row>
    <row r="130" spans="1:18" s="9" customFormat="1" ht="18">
      <c r="A130" s="22" t="s">
        <v>99</v>
      </c>
      <c r="B130" s="27">
        <v>47946.80980132451</v>
      </c>
      <c r="C130" s="19"/>
      <c r="D130" s="20"/>
      <c r="E130" s="19"/>
      <c r="F130" s="19"/>
      <c r="G130" s="22" t="s">
        <v>99</v>
      </c>
      <c r="H130" s="27">
        <v>47176.347030870624</v>
      </c>
      <c r="I130" s="21"/>
      <c r="J130" s="20"/>
      <c r="K130" s="21"/>
      <c r="L130" s="46"/>
      <c r="M130" s="22" t="s">
        <v>99</v>
      </c>
      <c r="N130" s="27">
        <v>46979.949633925346</v>
      </c>
      <c r="O130" s="21"/>
      <c r="P130" s="20"/>
      <c r="Q130" s="21"/>
      <c r="R130" s="46"/>
    </row>
    <row r="131" spans="1:18" s="9" customFormat="1" ht="18">
      <c r="A131" s="19"/>
      <c r="B131" s="18"/>
      <c r="C131" s="19"/>
      <c r="D131" s="20"/>
      <c r="E131" s="19"/>
      <c r="F131" s="19"/>
      <c r="G131" s="19"/>
      <c r="H131" s="18"/>
      <c r="I131" s="21"/>
      <c r="J131" s="20"/>
      <c r="K131" s="21"/>
      <c r="L131" s="46"/>
      <c r="M131" s="19"/>
      <c r="N131" s="18"/>
      <c r="O131" s="21"/>
      <c r="P131" s="20"/>
      <c r="Q131" s="21"/>
      <c r="R131" s="46"/>
    </row>
    <row r="132" spans="1:18" s="9" customFormat="1" ht="18">
      <c r="A132" s="19"/>
      <c r="B132" s="18"/>
      <c r="C132" s="19"/>
      <c r="D132" s="20"/>
      <c r="E132" s="19"/>
      <c r="F132" s="19"/>
      <c r="G132" s="19"/>
      <c r="H132" s="18"/>
      <c r="I132" s="21"/>
      <c r="J132" s="20"/>
      <c r="K132" s="21"/>
      <c r="L132" s="46"/>
      <c r="M132" s="19"/>
      <c r="N132" s="18"/>
      <c r="O132" s="21"/>
      <c r="P132" s="20"/>
      <c r="Q132" s="21"/>
      <c r="R132" s="46"/>
    </row>
    <row r="133" spans="1:18" s="9" customFormat="1" ht="18.75">
      <c r="A133" s="17" t="s">
        <v>98</v>
      </c>
      <c r="B133" s="18"/>
      <c r="C133" s="19"/>
      <c r="D133" s="20"/>
      <c r="E133" s="19"/>
      <c r="F133" s="19"/>
      <c r="G133" s="17" t="s">
        <v>98</v>
      </c>
      <c r="H133" s="18"/>
      <c r="I133" s="21"/>
      <c r="J133" s="20"/>
      <c r="K133" s="21"/>
      <c r="L133" s="46"/>
      <c r="M133" s="17" t="s">
        <v>98</v>
      </c>
      <c r="N133" s="18"/>
      <c r="O133" s="21"/>
      <c r="P133" s="20"/>
      <c r="Q133" s="21"/>
      <c r="R133" s="46"/>
    </row>
    <row r="134" spans="1:18" s="9" customFormat="1" ht="18">
      <c r="A134" s="19"/>
      <c r="B134" s="18"/>
      <c r="C134" s="19"/>
      <c r="D134" s="20"/>
      <c r="E134" s="19"/>
      <c r="F134" s="19"/>
      <c r="G134" s="19"/>
      <c r="H134" s="18"/>
      <c r="I134" s="21"/>
      <c r="J134" s="20"/>
      <c r="K134" s="21"/>
      <c r="L134" s="46"/>
      <c r="M134" s="19"/>
      <c r="N134" s="18"/>
      <c r="O134" s="21"/>
      <c r="P134" s="20"/>
      <c r="Q134" s="21"/>
      <c r="R134" s="46"/>
    </row>
    <row r="135" spans="1:18" s="41" customFormat="1" ht="54">
      <c r="A135" s="33" t="s">
        <v>85</v>
      </c>
      <c r="B135" s="34" t="s">
        <v>79</v>
      </c>
      <c r="C135" s="35" t="s">
        <v>80</v>
      </c>
      <c r="D135" s="36" t="s">
        <v>81</v>
      </c>
      <c r="E135" s="35" t="s">
        <v>80</v>
      </c>
      <c r="F135" s="40"/>
      <c r="G135" s="34" t="s">
        <v>79</v>
      </c>
      <c r="H135" s="35" t="s">
        <v>80</v>
      </c>
      <c r="I135" s="36" t="s">
        <v>81</v>
      </c>
      <c r="J135" s="35" t="s">
        <v>80</v>
      </c>
      <c r="K135" s="38"/>
      <c r="L135" s="40"/>
      <c r="M135" s="34" t="s">
        <v>79</v>
      </c>
      <c r="N135" s="35" t="s">
        <v>80</v>
      </c>
      <c r="O135" s="36" t="s">
        <v>81</v>
      </c>
      <c r="P135" s="35" t="s">
        <v>80</v>
      </c>
      <c r="Q135" s="38"/>
      <c r="R135" s="40"/>
    </row>
    <row r="136" spans="1:18" s="9" customFormat="1" ht="18">
      <c r="A136" s="19"/>
      <c r="B136" s="18"/>
      <c r="C136" s="19"/>
      <c r="D136" s="20"/>
      <c r="E136" s="19"/>
      <c r="F136" s="19"/>
      <c r="G136" s="18"/>
      <c r="H136" s="21"/>
      <c r="I136" s="20"/>
      <c r="J136" s="21"/>
      <c r="K136" s="21"/>
      <c r="L136" s="46"/>
      <c r="M136" s="18"/>
      <c r="N136" s="21"/>
      <c r="O136" s="20"/>
      <c r="P136" s="21"/>
      <c r="Q136" s="21"/>
      <c r="R136" s="46"/>
    </row>
    <row r="137" spans="1:18" s="9" customFormat="1" ht="18">
      <c r="A137" s="19" t="s">
        <v>52</v>
      </c>
      <c r="B137" s="18">
        <v>119359266.59</v>
      </c>
      <c r="C137" s="21">
        <v>0.6594463509997588</v>
      </c>
      <c r="D137" s="20">
        <v>2388</v>
      </c>
      <c r="E137" s="21">
        <v>0.6325827814569537</v>
      </c>
      <c r="F137" s="19"/>
      <c r="G137" s="18">
        <v>89416435.41000001</v>
      </c>
      <c r="H137" s="21">
        <v>0.6574283088406657</v>
      </c>
      <c r="I137" s="20">
        <v>1812</v>
      </c>
      <c r="J137" s="21">
        <v>0.6285119667013528</v>
      </c>
      <c r="K137" s="21"/>
      <c r="L137" s="46"/>
      <c r="M137" s="18">
        <v>84665193.39999995</v>
      </c>
      <c r="N137" s="21">
        <v>0.6531916997795412</v>
      </c>
      <c r="O137" s="20">
        <v>1721</v>
      </c>
      <c r="P137" s="21">
        <v>0.6237767306995288</v>
      </c>
      <c r="Q137" s="21"/>
      <c r="R137" s="46"/>
    </row>
    <row r="138" spans="1:18" s="9" customFormat="1" ht="18">
      <c r="A138" s="19" t="s">
        <v>53</v>
      </c>
      <c r="B138" s="18">
        <v>60326445.66</v>
      </c>
      <c r="C138" s="21">
        <v>0.3332967401343366</v>
      </c>
      <c r="D138" s="20">
        <v>1356</v>
      </c>
      <c r="E138" s="21">
        <v>0.359205298013245</v>
      </c>
      <c r="F138" s="19"/>
      <c r="G138" s="18">
        <v>45978248.370000005</v>
      </c>
      <c r="H138" s="21">
        <v>0.3380519692016785</v>
      </c>
      <c r="I138" s="20">
        <v>1057</v>
      </c>
      <c r="J138" s="21">
        <v>0.3666319805757891</v>
      </c>
      <c r="K138" s="21"/>
      <c r="L138" s="46"/>
      <c r="M138" s="18">
        <v>44167649.49999996</v>
      </c>
      <c r="N138" s="21">
        <v>0.34075327644821746</v>
      </c>
      <c r="O138" s="20">
        <v>1018</v>
      </c>
      <c r="P138" s="21">
        <v>0.3689742660384197</v>
      </c>
      <c r="Q138" s="21"/>
      <c r="R138" s="46"/>
    </row>
    <row r="139" spans="1:18" s="9" customFormat="1" ht="18">
      <c r="A139" s="19" t="s">
        <v>54</v>
      </c>
      <c r="B139" s="18">
        <v>1313494.75</v>
      </c>
      <c r="C139" s="21">
        <v>0.00725690886590459</v>
      </c>
      <c r="D139" s="20">
        <v>31</v>
      </c>
      <c r="E139" s="21">
        <v>0.008211920529801325</v>
      </c>
      <c r="F139" s="19"/>
      <c r="G139" s="18">
        <v>614724.71</v>
      </c>
      <c r="H139" s="21">
        <v>0.004519721957655576</v>
      </c>
      <c r="I139" s="20">
        <v>14</v>
      </c>
      <c r="J139" s="21">
        <v>0.004856052722858134</v>
      </c>
      <c r="K139" s="21"/>
      <c r="L139" s="46"/>
      <c r="M139" s="18">
        <v>784838.14</v>
      </c>
      <c r="N139" s="21">
        <v>0.006055023772241379</v>
      </c>
      <c r="O139" s="20">
        <v>20</v>
      </c>
      <c r="P139" s="21">
        <v>0.007249003262051468</v>
      </c>
      <c r="Q139" s="21"/>
      <c r="R139" s="46"/>
    </row>
    <row r="140" spans="1:18" s="9" customFormat="1" ht="18">
      <c r="A140" s="19"/>
      <c r="B140" s="18"/>
      <c r="C140" s="19"/>
      <c r="D140" s="20"/>
      <c r="E140" s="19"/>
      <c r="F140" s="19"/>
      <c r="G140" s="18"/>
      <c r="H140" s="21"/>
      <c r="I140" s="20"/>
      <c r="J140" s="21"/>
      <c r="K140" s="21"/>
      <c r="L140" s="46"/>
      <c r="M140" s="18"/>
      <c r="N140" s="21"/>
      <c r="O140" s="20"/>
      <c r="P140" s="21"/>
      <c r="Q140" s="21"/>
      <c r="R140" s="46"/>
    </row>
    <row r="141" spans="1:18" s="9" customFormat="1" ht="18.75" thickBot="1">
      <c r="A141" s="19"/>
      <c r="B141" s="23">
        <v>180999207</v>
      </c>
      <c r="C141" s="19"/>
      <c r="D141" s="25">
        <v>3775</v>
      </c>
      <c r="E141" s="19"/>
      <c r="F141" s="19"/>
      <c r="G141" s="23">
        <v>136009408.49000004</v>
      </c>
      <c r="H141" s="21"/>
      <c r="I141" s="25">
        <v>2883</v>
      </c>
      <c r="J141" s="21"/>
      <c r="K141" s="21"/>
      <c r="L141" s="46"/>
      <c r="M141" s="23">
        <v>129617681.03999992</v>
      </c>
      <c r="N141" s="21"/>
      <c r="O141" s="25">
        <v>2759</v>
      </c>
      <c r="P141" s="21"/>
      <c r="Q141" s="21"/>
      <c r="R141" s="46"/>
    </row>
    <row r="142" spans="1:18" s="9" customFormat="1" ht="18.75" thickTop="1">
      <c r="A142" s="19"/>
      <c r="B142" s="18"/>
      <c r="C142" s="19"/>
      <c r="D142" s="20"/>
      <c r="E142" s="19"/>
      <c r="F142" s="19"/>
      <c r="G142" s="18"/>
      <c r="H142" s="21"/>
      <c r="I142" s="20"/>
      <c r="J142" s="21"/>
      <c r="K142" s="21"/>
      <c r="L142" s="46"/>
      <c r="M142" s="18"/>
      <c r="N142" s="21"/>
      <c r="O142" s="20"/>
      <c r="P142" s="21"/>
      <c r="Q142" s="21"/>
      <c r="R142" s="46"/>
    </row>
    <row r="143" spans="1:18" s="9" customFormat="1" ht="18">
      <c r="A143" s="19"/>
      <c r="B143" s="18"/>
      <c r="C143" s="19"/>
      <c r="D143" s="20"/>
      <c r="E143" s="19"/>
      <c r="F143" s="19"/>
      <c r="G143" s="18"/>
      <c r="H143" s="21"/>
      <c r="I143" s="20"/>
      <c r="J143" s="21"/>
      <c r="K143" s="21"/>
      <c r="L143" s="46"/>
      <c r="M143" s="18"/>
      <c r="N143" s="21"/>
      <c r="O143" s="20"/>
      <c r="P143" s="21"/>
      <c r="Q143" s="21"/>
      <c r="R143" s="46"/>
    </row>
    <row r="144" spans="1:18" s="9" customFormat="1" ht="18">
      <c r="A144" s="19"/>
      <c r="B144" s="18"/>
      <c r="C144" s="19"/>
      <c r="D144" s="20"/>
      <c r="E144" s="19"/>
      <c r="F144" s="19"/>
      <c r="G144" s="19"/>
      <c r="H144" s="18"/>
      <c r="I144" s="21"/>
      <c r="J144" s="20"/>
      <c r="K144" s="21"/>
      <c r="L144" s="46"/>
      <c r="M144" s="19"/>
      <c r="N144" s="18"/>
      <c r="O144" s="21"/>
      <c r="P144" s="20"/>
      <c r="Q144" s="21"/>
      <c r="R144" s="46"/>
    </row>
    <row r="145" spans="1:18" s="9" customFormat="1" ht="18.75">
      <c r="A145" s="17" t="s">
        <v>97</v>
      </c>
      <c r="B145" s="18"/>
      <c r="C145" s="19"/>
      <c r="D145" s="20"/>
      <c r="E145" s="19"/>
      <c r="F145" s="19"/>
      <c r="G145" s="17" t="s">
        <v>97</v>
      </c>
      <c r="H145" s="18"/>
      <c r="I145" s="21"/>
      <c r="J145" s="20"/>
      <c r="K145" s="21"/>
      <c r="L145" s="46"/>
      <c r="M145" s="17" t="s">
        <v>97</v>
      </c>
      <c r="N145" s="18"/>
      <c r="O145" s="21"/>
      <c r="P145" s="20"/>
      <c r="Q145" s="21"/>
      <c r="R145" s="46"/>
    </row>
    <row r="146" spans="1:18" s="9" customFormat="1" ht="18">
      <c r="A146" s="19"/>
      <c r="B146" s="18"/>
      <c r="C146" s="19"/>
      <c r="D146" s="20"/>
      <c r="E146" s="19"/>
      <c r="F146" s="19"/>
      <c r="G146" s="19"/>
      <c r="H146" s="18"/>
      <c r="I146" s="21"/>
      <c r="J146" s="20"/>
      <c r="K146" s="21"/>
      <c r="L146" s="46"/>
      <c r="M146" s="19"/>
      <c r="N146" s="18"/>
      <c r="O146" s="21"/>
      <c r="P146" s="20"/>
      <c r="Q146" s="21"/>
      <c r="R146" s="46"/>
    </row>
    <row r="147" spans="1:18" s="41" customFormat="1" ht="54">
      <c r="A147" s="33" t="s">
        <v>85</v>
      </c>
      <c r="B147" s="34" t="s">
        <v>79</v>
      </c>
      <c r="C147" s="35" t="s">
        <v>80</v>
      </c>
      <c r="D147" s="36" t="s">
        <v>81</v>
      </c>
      <c r="E147" s="35" t="s">
        <v>80</v>
      </c>
      <c r="F147" s="40"/>
      <c r="G147" s="34" t="s">
        <v>79</v>
      </c>
      <c r="H147" s="35" t="s">
        <v>80</v>
      </c>
      <c r="I147" s="36" t="s">
        <v>81</v>
      </c>
      <c r="J147" s="35" t="s">
        <v>80</v>
      </c>
      <c r="K147" s="38"/>
      <c r="L147" s="40"/>
      <c r="M147" s="34" t="s">
        <v>79</v>
      </c>
      <c r="N147" s="35" t="s">
        <v>80</v>
      </c>
      <c r="O147" s="36" t="s">
        <v>81</v>
      </c>
      <c r="P147" s="35" t="s">
        <v>80</v>
      </c>
      <c r="Q147" s="38"/>
      <c r="R147" s="40"/>
    </row>
    <row r="148" spans="1:18" s="9" customFormat="1" ht="18">
      <c r="A148" s="19"/>
      <c r="B148" s="18"/>
      <c r="C148" s="19"/>
      <c r="D148" s="20"/>
      <c r="E148" s="19"/>
      <c r="F148" s="19"/>
      <c r="G148" s="18"/>
      <c r="H148" s="21"/>
      <c r="I148" s="20"/>
      <c r="J148" s="21"/>
      <c r="K148" s="21"/>
      <c r="L148" s="46"/>
      <c r="M148" s="18"/>
      <c r="N148" s="21"/>
      <c r="O148" s="20"/>
      <c r="P148" s="21"/>
      <c r="Q148" s="21"/>
      <c r="R148" s="46"/>
    </row>
    <row r="149" spans="1:18" s="9" customFormat="1" ht="18">
      <c r="A149" s="19">
        <v>1989</v>
      </c>
      <c r="B149" s="18">
        <v>0</v>
      </c>
      <c r="C149" s="21">
        <v>0</v>
      </c>
      <c r="D149" s="20">
        <v>0</v>
      </c>
      <c r="E149" s="21">
        <v>0</v>
      </c>
      <c r="F149" s="19"/>
      <c r="G149" s="18">
        <v>0</v>
      </c>
      <c r="H149" s="21">
        <v>0</v>
      </c>
      <c r="I149" s="20">
        <v>0</v>
      </c>
      <c r="J149" s="21">
        <v>0</v>
      </c>
      <c r="K149" s="21"/>
      <c r="L149" s="46"/>
      <c r="M149" s="18">
        <v>0</v>
      </c>
      <c r="N149" s="21">
        <v>0</v>
      </c>
      <c r="O149" s="20">
        <v>0</v>
      </c>
      <c r="P149" s="21">
        <v>0</v>
      </c>
      <c r="Q149" s="21"/>
      <c r="R149" s="46"/>
    </row>
    <row r="150" spans="1:18" s="9" customFormat="1" ht="18">
      <c r="A150" s="19">
        <v>1990</v>
      </c>
      <c r="B150" s="18">
        <v>0</v>
      </c>
      <c r="C150" s="21">
        <v>0</v>
      </c>
      <c r="D150" s="20">
        <v>0</v>
      </c>
      <c r="E150" s="21">
        <v>0</v>
      </c>
      <c r="F150" s="19"/>
      <c r="G150" s="18">
        <v>0</v>
      </c>
      <c r="H150" s="21">
        <v>0</v>
      </c>
      <c r="I150" s="20">
        <v>0</v>
      </c>
      <c r="J150" s="21">
        <v>0</v>
      </c>
      <c r="K150" s="21"/>
      <c r="L150" s="46"/>
      <c r="M150" s="18">
        <v>0</v>
      </c>
      <c r="N150" s="21">
        <v>0</v>
      </c>
      <c r="O150" s="20">
        <v>0</v>
      </c>
      <c r="P150" s="21">
        <v>0</v>
      </c>
      <c r="Q150" s="21"/>
      <c r="R150" s="46"/>
    </row>
    <row r="151" spans="1:18" s="9" customFormat="1" ht="18">
      <c r="A151" s="19">
        <v>1991</v>
      </c>
      <c r="B151" s="18">
        <v>0</v>
      </c>
      <c r="C151" s="21">
        <v>0</v>
      </c>
      <c r="D151" s="20">
        <v>0</v>
      </c>
      <c r="E151" s="21">
        <v>0</v>
      </c>
      <c r="F151" s="19"/>
      <c r="G151" s="18">
        <v>0</v>
      </c>
      <c r="H151" s="21">
        <v>0</v>
      </c>
      <c r="I151" s="20">
        <v>0</v>
      </c>
      <c r="J151" s="21">
        <v>0</v>
      </c>
      <c r="K151" s="21"/>
      <c r="L151" s="46"/>
      <c r="M151" s="18">
        <v>0</v>
      </c>
      <c r="N151" s="21">
        <v>0</v>
      </c>
      <c r="O151" s="20">
        <v>0</v>
      </c>
      <c r="P151" s="21">
        <v>0</v>
      </c>
      <c r="Q151" s="21"/>
      <c r="R151" s="46"/>
    </row>
    <row r="152" spans="1:18" s="9" customFormat="1" ht="18">
      <c r="A152" s="19">
        <v>1992</v>
      </c>
      <c r="B152" s="18">
        <v>0</v>
      </c>
      <c r="C152" s="21">
        <v>0</v>
      </c>
      <c r="D152" s="20">
        <v>0</v>
      </c>
      <c r="E152" s="21">
        <v>0</v>
      </c>
      <c r="F152" s="19"/>
      <c r="G152" s="18">
        <v>0</v>
      </c>
      <c r="H152" s="21">
        <v>0</v>
      </c>
      <c r="I152" s="20">
        <v>0</v>
      </c>
      <c r="J152" s="21">
        <v>0</v>
      </c>
      <c r="K152" s="21"/>
      <c r="L152" s="46"/>
      <c r="M152" s="18">
        <v>0</v>
      </c>
      <c r="N152" s="21">
        <v>0</v>
      </c>
      <c r="O152" s="20">
        <v>0</v>
      </c>
      <c r="P152" s="21">
        <v>0</v>
      </c>
      <c r="Q152" s="21"/>
      <c r="R152" s="46"/>
    </row>
    <row r="153" spans="1:18" s="9" customFormat="1" ht="18">
      <c r="A153" s="19">
        <v>1993</v>
      </c>
      <c r="B153" s="18">
        <v>0</v>
      </c>
      <c r="C153" s="21">
        <v>0</v>
      </c>
      <c r="D153" s="20">
        <v>0</v>
      </c>
      <c r="E153" s="21">
        <v>0</v>
      </c>
      <c r="F153" s="19"/>
      <c r="G153" s="18">
        <v>0</v>
      </c>
      <c r="H153" s="21">
        <v>0</v>
      </c>
      <c r="I153" s="20">
        <v>0</v>
      </c>
      <c r="J153" s="21">
        <v>0</v>
      </c>
      <c r="K153" s="21"/>
      <c r="L153" s="46"/>
      <c r="M153" s="18">
        <v>0</v>
      </c>
      <c r="N153" s="21">
        <v>0</v>
      </c>
      <c r="O153" s="20">
        <v>0</v>
      </c>
      <c r="P153" s="21">
        <v>0</v>
      </c>
      <c r="Q153" s="21"/>
      <c r="R153" s="46"/>
    </row>
    <row r="154" spans="1:18" s="9" customFormat="1" ht="18">
      <c r="A154" s="19">
        <v>1994</v>
      </c>
      <c r="B154" s="18">
        <v>0</v>
      </c>
      <c r="C154" s="21">
        <v>0</v>
      </c>
      <c r="D154" s="20">
        <v>0</v>
      </c>
      <c r="E154" s="21">
        <v>0</v>
      </c>
      <c r="F154" s="19"/>
      <c r="G154" s="18">
        <v>0</v>
      </c>
      <c r="H154" s="21">
        <v>0</v>
      </c>
      <c r="I154" s="20">
        <v>0</v>
      </c>
      <c r="J154" s="21">
        <v>0</v>
      </c>
      <c r="K154" s="21"/>
      <c r="L154" s="46"/>
      <c r="M154" s="18">
        <v>0</v>
      </c>
      <c r="N154" s="21">
        <v>0</v>
      </c>
      <c r="O154" s="20">
        <v>0</v>
      </c>
      <c r="P154" s="21">
        <v>0</v>
      </c>
      <c r="Q154" s="21"/>
      <c r="R154" s="46"/>
    </row>
    <row r="155" spans="1:18" s="9" customFormat="1" ht="18">
      <c r="A155" s="19">
        <v>1995</v>
      </c>
      <c r="B155" s="18">
        <v>0</v>
      </c>
      <c r="C155" s="21">
        <v>0</v>
      </c>
      <c r="D155" s="20">
        <v>0</v>
      </c>
      <c r="E155" s="21">
        <v>0</v>
      </c>
      <c r="F155" s="19"/>
      <c r="G155" s="18">
        <v>0</v>
      </c>
      <c r="H155" s="21">
        <v>0</v>
      </c>
      <c r="I155" s="20">
        <v>0</v>
      </c>
      <c r="J155" s="21">
        <v>0</v>
      </c>
      <c r="K155" s="21"/>
      <c r="L155" s="46"/>
      <c r="M155" s="18">
        <v>0</v>
      </c>
      <c r="N155" s="21">
        <v>0</v>
      </c>
      <c r="O155" s="20">
        <v>0</v>
      </c>
      <c r="P155" s="21">
        <v>0</v>
      </c>
      <c r="Q155" s="21"/>
      <c r="R155" s="46"/>
    </row>
    <row r="156" spans="1:18" s="9" customFormat="1" ht="18">
      <c r="A156" s="19">
        <v>1996</v>
      </c>
      <c r="B156" s="18">
        <v>0</v>
      </c>
      <c r="C156" s="21">
        <v>0</v>
      </c>
      <c r="D156" s="20">
        <v>0</v>
      </c>
      <c r="E156" s="21">
        <v>0</v>
      </c>
      <c r="F156" s="19"/>
      <c r="G156" s="18">
        <v>0</v>
      </c>
      <c r="H156" s="21">
        <v>0</v>
      </c>
      <c r="I156" s="20">
        <v>0</v>
      </c>
      <c r="J156" s="21">
        <v>0</v>
      </c>
      <c r="K156" s="21"/>
      <c r="L156" s="46"/>
      <c r="M156" s="18">
        <v>0</v>
      </c>
      <c r="N156" s="21">
        <v>0</v>
      </c>
      <c r="O156" s="20">
        <v>0</v>
      </c>
      <c r="P156" s="21">
        <v>0</v>
      </c>
      <c r="Q156" s="21"/>
      <c r="R156" s="46"/>
    </row>
    <row r="157" spans="1:18" s="9" customFormat="1" ht="18">
      <c r="A157" s="19">
        <v>1997</v>
      </c>
      <c r="B157" s="18">
        <v>11895232.66</v>
      </c>
      <c r="C157" s="21">
        <v>0.06571980539119157</v>
      </c>
      <c r="D157" s="20">
        <v>252</v>
      </c>
      <c r="E157" s="21">
        <v>0.06675496688741722</v>
      </c>
      <c r="F157" s="19"/>
      <c r="G157" s="18">
        <v>7360380.619999998</v>
      </c>
      <c r="H157" s="21">
        <v>0.05411670193787484</v>
      </c>
      <c r="I157" s="20">
        <v>168</v>
      </c>
      <c r="J157" s="21">
        <v>0.05827263267429761</v>
      </c>
      <c r="K157" s="21"/>
      <c r="L157" s="46"/>
      <c r="M157" s="18">
        <v>7031564.040000006</v>
      </c>
      <c r="N157" s="21">
        <v>0.05424849436883595</v>
      </c>
      <c r="O157" s="20">
        <v>159</v>
      </c>
      <c r="P157" s="21">
        <v>0.05762957593330917</v>
      </c>
      <c r="Q157" s="21"/>
      <c r="R157" s="46"/>
    </row>
    <row r="158" spans="1:18" s="9" customFormat="1" ht="18">
      <c r="A158" s="28">
        <v>1998</v>
      </c>
      <c r="B158" s="18">
        <v>169103974.34</v>
      </c>
      <c r="C158" s="21">
        <v>0.9342801946088084</v>
      </c>
      <c r="D158" s="20">
        <v>3523</v>
      </c>
      <c r="E158" s="21">
        <v>0.9332450331125828</v>
      </c>
      <c r="F158" s="19"/>
      <c r="G158" s="18">
        <v>128649027.87000006</v>
      </c>
      <c r="H158" s="21">
        <v>0.9458832980621251</v>
      </c>
      <c r="I158" s="20">
        <v>2715</v>
      </c>
      <c r="J158" s="21">
        <v>0.9417273673257024</v>
      </c>
      <c r="K158" s="21"/>
      <c r="L158" s="46"/>
      <c r="M158" s="18">
        <v>122586116.99999984</v>
      </c>
      <c r="N158" s="21">
        <v>0.9457515056311641</v>
      </c>
      <c r="O158" s="20">
        <v>2600</v>
      </c>
      <c r="P158" s="21">
        <v>0.9423704240666908</v>
      </c>
      <c r="Q158" s="21"/>
      <c r="R158" s="46"/>
    </row>
    <row r="159" spans="1:18" s="9" customFormat="1" ht="18">
      <c r="A159" s="19"/>
      <c r="B159" s="18"/>
      <c r="C159" s="19"/>
      <c r="D159" s="20"/>
      <c r="E159" s="19"/>
      <c r="F159" s="19"/>
      <c r="G159" s="18"/>
      <c r="H159" s="21"/>
      <c r="I159" s="20"/>
      <c r="J159" s="21"/>
      <c r="K159" s="21"/>
      <c r="L159" s="46"/>
      <c r="M159" s="18"/>
      <c r="N159" s="21"/>
      <c r="O159" s="20"/>
      <c r="P159" s="21"/>
      <c r="Q159" s="21"/>
      <c r="R159" s="46"/>
    </row>
    <row r="160" spans="1:18" s="10" customFormat="1" ht="18.75" thickBot="1">
      <c r="A160" s="22"/>
      <c r="B160" s="23">
        <v>180999207</v>
      </c>
      <c r="C160" s="24"/>
      <c r="D160" s="25">
        <v>3775</v>
      </c>
      <c r="E160" s="22"/>
      <c r="F160" s="22"/>
      <c r="G160" s="23">
        <v>136009408.49000007</v>
      </c>
      <c r="H160" s="26"/>
      <c r="I160" s="25">
        <v>2883</v>
      </c>
      <c r="J160" s="26"/>
      <c r="K160" s="26"/>
      <c r="L160" s="47"/>
      <c r="M160" s="23">
        <v>129617681.03999984</v>
      </c>
      <c r="N160" s="26"/>
      <c r="O160" s="25">
        <v>2759</v>
      </c>
      <c r="P160" s="26"/>
      <c r="Q160" s="26"/>
      <c r="R160" s="47"/>
    </row>
    <row r="161" spans="1:18" s="9" customFormat="1" ht="18.75" thickTop="1">
      <c r="A161" s="19"/>
      <c r="B161" s="18"/>
      <c r="C161" s="19"/>
      <c r="D161" s="20"/>
      <c r="E161" s="19"/>
      <c r="F161" s="19"/>
      <c r="G161" s="18"/>
      <c r="H161" s="21"/>
      <c r="I161" s="20"/>
      <c r="J161" s="21"/>
      <c r="K161" s="21"/>
      <c r="L161" s="46"/>
      <c r="M161" s="18"/>
      <c r="N161" s="21"/>
      <c r="O161" s="20"/>
      <c r="P161" s="21"/>
      <c r="Q161" s="21"/>
      <c r="R161" s="46"/>
    </row>
    <row r="162" spans="1:18" s="9" customFormat="1" ht="18">
      <c r="A162" s="19"/>
      <c r="B162" s="18"/>
      <c r="C162" s="19"/>
      <c r="D162" s="20"/>
      <c r="E162" s="19"/>
      <c r="F162" s="19"/>
      <c r="G162" s="19"/>
      <c r="H162" s="18"/>
      <c r="I162" s="21"/>
      <c r="J162" s="20"/>
      <c r="K162" s="21"/>
      <c r="L162" s="46"/>
      <c r="M162" s="19"/>
      <c r="N162" s="18"/>
      <c r="O162" s="21"/>
      <c r="P162" s="20"/>
      <c r="Q162" s="21"/>
      <c r="R162" s="46"/>
    </row>
    <row r="163" spans="1:18" s="9" customFormat="1" ht="18">
      <c r="A163" s="19"/>
      <c r="B163" s="18"/>
      <c r="C163" s="19"/>
      <c r="D163" s="20"/>
      <c r="E163" s="19"/>
      <c r="F163" s="19"/>
      <c r="G163" s="19"/>
      <c r="H163" s="18"/>
      <c r="I163" s="21"/>
      <c r="J163" s="20"/>
      <c r="K163" s="21"/>
      <c r="L163" s="46"/>
      <c r="M163" s="19"/>
      <c r="N163" s="18"/>
      <c r="O163" s="21"/>
      <c r="P163" s="20"/>
      <c r="Q163" s="21"/>
      <c r="R163" s="46"/>
    </row>
    <row r="164" spans="1:18" s="9" customFormat="1" ht="18">
      <c r="A164" s="19"/>
      <c r="B164" s="18"/>
      <c r="C164" s="19"/>
      <c r="D164" s="20"/>
      <c r="E164" s="19"/>
      <c r="F164" s="19"/>
      <c r="G164" s="19"/>
      <c r="H164" s="18"/>
      <c r="I164" s="21"/>
      <c r="J164" s="20"/>
      <c r="K164" s="21"/>
      <c r="L164" s="46"/>
      <c r="M164" s="19"/>
      <c r="N164" s="18"/>
      <c r="O164" s="21"/>
      <c r="P164" s="20"/>
      <c r="Q164" s="21"/>
      <c r="R164" s="46"/>
    </row>
    <row r="165" spans="1:18" s="9" customFormat="1" ht="18.75">
      <c r="A165" s="17" t="s">
        <v>96</v>
      </c>
      <c r="B165" s="18"/>
      <c r="C165" s="19"/>
      <c r="D165" s="20"/>
      <c r="E165" s="19"/>
      <c r="F165" s="19"/>
      <c r="G165" s="17" t="s">
        <v>96</v>
      </c>
      <c r="H165" s="18"/>
      <c r="I165" s="21"/>
      <c r="J165" s="20"/>
      <c r="K165" s="21"/>
      <c r="L165" s="46"/>
      <c r="M165" s="17" t="s">
        <v>96</v>
      </c>
      <c r="N165" s="18"/>
      <c r="O165" s="21"/>
      <c r="P165" s="20"/>
      <c r="Q165" s="21"/>
      <c r="R165" s="46"/>
    </row>
    <row r="166" spans="1:18" s="9" customFormat="1" ht="18">
      <c r="A166" s="19"/>
      <c r="B166" s="18"/>
      <c r="C166" s="19"/>
      <c r="D166" s="20"/>
      <c r="E166" s="19"/>
      <c r="F166" s="19"/>
      <c r="G166" s="19"/>
      <c r="H166" s="18"/>
      <c r="I166" s="21"/>
      <c r="J166" s="20"/>
      <c r="K166" s="21"/>
      <c r="L166" s="46"/>
      <c r="M166" s="19"/>
      <c r="N166" s="18"/>
      <c r="O166" s="21"/>
      <c r="P166" s="20"/>
      <c r="Q166" s="21"/>
      <c r="R166" s="46"/>
    </row>
    <row r="167" spans="1:18" s="41" customFormat="1" ht="54">
      <c r="A167" s="33" t="s">
        <v>85</v>
      </c>
      <c r="B167" s="34" t="s">
        <v>79</v>
      </c>
      <c r="C167" s="35" t="s">
        <v>80</v>
      </c>
      <c r="D167" s="36" t="s">
        <v>81</v>
      </c>
      <c r="E167" s="35" t="s">
        <v>80</v>
      </c>
      <c r="F167" s="40"/>
      <c r="G167" s="34" t="s">
        <v>79</v>
      </c>
      <c r="H167" s="35" t="s">
        <v>80</v>
      </c>
      <c r="I167" s="36" t="s">
        <v>81</v>
      </c>
      <c r="J167" s="35" t="s">
        <v>80</v>
      </c>
      <c r="K167" s="38"/>
      <c r="L167" s="40"/>
      <c r="M167" s="34" t="s">
        <v>79</v>
      </c>
      <c r="N167" s="35" t="s">
        <v>80</v>
      </c>
      <c r="O167" s="36" t="s">
        <v>81</v>
      </c>
      <c r="P167" s="35" t="s">
        <v>80</v>
      </c>
      <c r="Q167" s="38"/>
      <c r="R167" s="40"/>
    </row>
    <row r="168" spans="1:18" s="9" customFormat="1" ht="18">
      <c r="A168" s="19"/>
      <c r="B168" s="18"/>
      <c r="C168" s="19"/>
      <c r="D168" s="20"/>
      <c r="E168" s="19"/>
      <c r="F168" s="19"/>
      <c r="G168" s="18"/>
      <c r="H168" s="21"/>
      <c r="I168" s="20"/>
      <c r="J168" s="21"/>
      <c r="K168" s="21"/>
      <c r="L168" s="46"/>
      <c r="M168" s="18"/>
      <c r="N168" s="21"/>
      <c r="O168" s="20"/>
      <c r="P168" s="21"/>
      <c r="Q168" s="21"/>
      <c r="R168" s="46"/>
    </row>
    <row r="169" spans="1:18" s="9" customFormat="1" ht="18">
      <c r="A169" s="19" t="s">
        <v>55</v>
      </c>
      <c r="B169" s="18">
        <v>936586.74</v>
      </c>
      <c r="C169" s="21">
        <v>0.005174535046443601</v>
      </c>
      <c r="D169" s="20">
        <v>24</v>
      </c>
      <c r="E169" s="21">
        <v>0.006357615894039735</v>
      </c>
      <c r="F169" s="19"/>
      <c r="G169" s="18">
        <v>1575128.86</v>
      </c>
      <c r="H169" s="21">
        <v>0.011581028676525794</v>
      </c>
      <c r="I169" s="20">
        <v>50</v>
      </c>
      <c r="J169" s="21">
        <v>0.01734304543877905</v>
      </c>
      <c r="K169" s="21"/>
      <c r="L169" s="46"/>
      <c r="M169" s="18">
        <v>1314209.26</v>
      </c>
      <c r="N169" s="21">
        <v>0.010139120291732695</v>
      </c>
      <c r="O169" s="20">
        <v>49</v>
      </c>
      <c r="P169" s="21">
        <v>0.017760057992026096</v>
      </c>
      <c r="Q169" s="21"/>
      <c r="R169" s="46"/>
    </row>
    <row r="170" spans="1:18" s="9" customFormat="1" ht="18">
      <c r="A170" s="19" t="s">
        <v>56</v>
      </c>
      <c r="B170" s="18">
        <v>19978892.67</v>
      </c>
      <c r="C170" s="21">
        <v>0.11038110608959739</v>
      </c>
      <c r="D170" s="20">
        <v>442</v>
      </c>
      <c r="E170" s="21">
        <v>0.1170860927152318</v>
      </c>
      <c r="F170" s="19"/>
      <c r="G170" s="18">
        <v>17061304.229999997</v>
      </c>
      <c r="H170" s="21">
        <v>0.12544208830416628</v>
      </c>
      <c r="I170" s="20">
        <v>459</v>
      </c>
      <c r="J170" s="21">
        <v>0.15920915712799166</v>
      </c>
      <c r="K170" s="21"/>
      <c r="L170" s="46"/>
      <c r="M170" s="18">
        <v>15970090.17</v>
      </c>
      <c r="N170" s="21">
        <v>0.12320919524143954</v>
      </c>
      <c r="O170" s="20">
        <v>438</v>
      </c>
      <c r="P170" s="21">
        <v>0.15875317143892714</v>
      </c>
      <c r="Q170" s="21"/>
      <c r="R170" s="46"/>
    </row>
    <row r="171" spans="1:18" s="9" customFormat="1" ht="18">
      <c r="A171" s="19" t="s">
        <v>57</v>
      </c>
      <c r="B171" s="18">
        <v>37808272.96</v>
      </c>
      <c r="C171" s="21">
        <v>0.20888640114318288</v>
      </c>
      <c r="D171" s="20">
        <v>812</v>
      </c>
      <c r="E171" s="21">
        <v>0.21509933774834436</v>
      </c>
      <c r="F171" s="19"/>
      <c r="G171" s="18">
        <v>31534032.299999967</v>
      </c>
      <c r="H171" s="21">
        <v>0.23185184503113618</v>
      </c>
      <c r="I171" s="20">
        <v>655</v>
      </c>
      <c r="J171" s="21">
        <v>0.22719389524800554</v>
      </c>
      <c r="K171" s="21"/>
      <c r="L171" s="46"/>
      <c r="M171" s="18">
        <v>31340751.18999999</v>
      </c>
      <c r="N171" s="21">
        <v>0.24179379648312202</v>
      </c>
      <c r="O171" s="20">
        <v>645</v>
      </c>
      <c r="P171" s="21">
        <v>0.23378035520115983</v>
      </c>
      <c r="Q171" s="21"/>
      <c r="R171" s="46"/>
    </row>
    <row r="172" spans="1:18" s="9" customFormat="1" ht="18">
      <c r="A172" s="19" t="s">
        <v>58</v>
      </c>
      <c r="B172" s="18">
        <v>45620726.68</v>
      </c>
      <c r="C172" s="21">
        <v>0.25204931798402846</v>
      </c>
      <c r="D172" s="20">
        <v>926</v>
      </c>
      <c r="E172" s="21">
        <v>0.24529801324503311</v>
      </c>
      <c r="F172" s="19"/>
      <c r="G172" s="18">
        <v>33468432.999999993</v>
      </c>
      <c r="H172" s="21">
        <v>0.24607439567286074</v>
      </c>
      <c r="I172" s="20">
        <v>661</v>
      </c>
      <c r="J172" s="21">
        <v>0.22927506070065903</v>
      </c>
      <c r="K172" s="21"/>
      <c r="L172" s="46"/>
      <c r="M172" s="18">
        <v>31042628.130000025</v>
      </c>
      <c r="N172" s="21">
        <v>0.23949377801644414</v>
      </c>
      <c r="O172" s="20">
        <v>621</v>
      </c>
      <c r="P172" s="21">
        <v>0.22508155128669807</v>
      </c>
      <c r="Q172" s="21"/>
      <c r="R172" s="46"/>
    </row>
    <row r="173" spans="1:18" s="9" customFormat="1" ht="18">
      <c r="A173" s="19" t="s">
        <v>59</v>
      </c>
      <c r="B173" s="18">
        <v>67063672.69</v>
      </c>
      <c r="C173" s="21">
        <v>0.3705191519982736</v>
      </c>
      <c r="D173" s="20">
        <v>1385</v>
      </c>
      <c r="E173" s="21">
        <v>0.36688741721854307</v>
      </c>
      <c r="F173" s="19"/>
      <c r="G173" s="18">
        <v>51288249.59000002</v>
      </c>
      <c r="H173" s="21">
        <v>0.37709339493062327</v>
      </c>
      <c r="I173" s="20">
        <v>1028</v>
      </c>
      <c r="J173" s="21">
        <v>0.3565730142212973</v>
      </c>
      <c r="K173" s="21"/>
      <c r="L173" s="46"/>
      <c r="M173" s="18">
        <v>48999006.45000001</v>
      </c>
      <c r="N173" s="21">
        <v>0.3780271800641065</v>
      </c>
      <c r="O173" s="20">
        <v>979</v>
      </c>
      <c r="P173" s="21">
        <v>0.3548387096774194</v>
      </c>
      <c r="Q173" s="21"/>
      <c r="R173" s="46"/>
    </row>
    <row r="174" spans="1:18" s="9" customFormat="1" ht="18">
      <c r="A174" s="19" t="s">
        <v>60</v>
      </c>
      <c r="B174" s="18">
        <v>9187887.43</v>
      </c>
      <c r="C174" s="21">
        <v>0.05076203140492211</v>
      </c>
      <c r="D174" s="20">
        <v>172</v>
      </c>
      <c r="E174" s="21">
        <v>0.04556291390728477</v>
      </c>
      <c r="F174" s="19"/>
      <c r="G174" s="18">
        <v>799805.91</v>
      </c>
      <c r="H174" s="21">
        <v>0.00588051899408713</v>
      </c>
      <c r="I174" s="20">
        <v>17</v>
      </c>
      <c r="J174" s="21">
        <v>0.005896635449184877</v>
      </c>
      <c r="K174" s="21"/>
      <c r="L174" s="46"/>
      <c r="M174" s="18">
        <v>783952.22</v>
      </c>
      <c r="N174" s="21">
        <v>0.0060481889022383625</v>
      </c>
      <c r="O174" s="20">
        <v>16</v>
      </c>
      <c r="P174" s="21">
        <v>0.005799202609641174</v>
      </c>
      <c r="Q174" s="21"/>
      <c r="R174" s="46"/>
    </row>
    <row r="175" spans="1:18" s="9" customFormat="1" ht="18">
      <c r="A175" s="19" t="s">
        <v>61</v>
      </c>
      <c r="B175" s="18">
        <v>403167.83</v>
      </c>
      <c r="C175" s="21">
        <v>0.0022274563335517817</v>
      </c>
      <c r="D175" s="20">
        <v>14</v>
      </c>
      <c r="E175" s="21">
        <v>0.003708609271523179</v>
      </c>
      <c r="F175" s="19"/>
      <c r="G175" s="18">
        <v>282454.6</v>
      </c>
      <c r="H175" s="21">
        <v>0.0020767283906007682</v>
      </c>
      <c r="I175" s="20">
        <v>13</v>
      </c>
      <c r="J175" s="21">
        <v>0.004509191814082553</v>
      </c>
      <c r="K175" s="21"/>
      <c r="L175" s="46"/>
      <c r="M175" s="18">
        <v>167043.62</v>
      </c>
      <c r="N175" s="21">
        <v>0.001288741000916768</v>
      </c>
      <c r="O175" s="20">
        <v>11</v>
      </c>
      <c r="P175" s="21">
        <v>0.003986951794128307</v>
      </c>
      <c r="Q175" s="21"/>
      <c r="R175" s="46"/>
    </row>
    <row r="176" spans="1:18" s="9" customFormat="1" ht="18">
      <c r="A176" s="19"/>
      <c r="B176" s="18"/>
      <c r="C176" s="19"/>
      <c r="D176" s="20"/>
      <c r="E176" s="19"/>
      <c r="F176" s="19"/>
      <c r="G176" s="18"/>
      <c r="H176" s="21"/>
      <c r="I176" s="20"/>
      <c r="J176" s="21"/>
      <c r="K176" s="21"/>
      <c r="L176" s="46"/>
      <c r="M176" s="18"/>
      <c r="N176" s="21"/>
      <c r="O176" s="20"/>
      <c r="P176" s="21"/>
      <c r="Q176" s="21"/>
      <c r="R176" s="46"/>
    </row>
    <row r="177" spans="1:18" s="10" customFormat="1" ht="18.75" thickBot="1">
      <c r="A177" s="22"/>
      <c r="B177" s="23">
        <v>180999207.00000003</v>
      </c>
      <c r="C177" s="24"/>
      <c r="D177" s="25">
        <v>3775</v>
      </c>
      <c r="E177" s="29"/>
      <c r="F177" s="22"/>
      <c r="G177" s="23">
        <v>136009408.48999995</v>
      </c>
      <c r="H177" s="26"/>
      <c r="I177" s="25">
        <v>2883</v>
      </c>
      <c r="J177" s="26"/>
      <c r="K177" s="26"/>
      <c r="L177" s="47"/>
      <c r="M177" s="23">
        <v>129617681.04000002</v>
      </c>
      <c r="N177" s="26"/>
      <c r="O177" s="25">
        <v>2759</v>
      </c>
      <c r="P177" s="26"/>
      <c r="Q177" s="26"/>
      <c r="R177" s="47"/>
    </row>
    <row r="178" spans="1:18" s="9" customFormat="1" ht="18.75" thickTop="1">
      <c r="A178" s="19"/>
      <c r="B178" s="18"/>
      <c r="C178" s="19"/>
      <c r="D178" s="20"/>
      <c r="E178" s="19"/>
      <c r="F178" s="19"/>
      <c r="G178" s="18"/>
      <c r="H178" s="21"/>
      <c r="I178" s="20"/>
      <c r="J178" s="21"/>
      <c r="K178" s="21"/>
      <c r="L178" s="46"/>
      <c r="M178" s="18"/>
      <c r="N178" s="21"/>
      <c r="O178" s="20"/>
      <c r="P178" s="21"/>
      <c r="Q178" s="21"/>
      <c r="R178" s="46"/>
    </row>
    <row r="179" spans="1:18" s="9" customFormat="1" ht="18">
      <c r="A179" s="22" t="s">
        <v>95</v>
      </c>
      <c r="B179" s="18"/>
      <c r="C179" s="19"/>
      <c r="D179" s="30">
        <v>19.038</v>
      </c>
      <c r="E179" s="19"/>
      <c r="F179" s="19"/>
      <c r="G179" s="22" t="s">
        <v>95</v>
      </c>
      <c r="H179" s="18"/>
      <c r="I179" s="19"/>
      <c r="J179" s="30">
        <v>16.347936102116844</v>
      </c>
      <c r="K179" s="21"/>
      <c r="L179" s="46"/>
      <c r="M179" s="22" t="s">
        <v>95</v>
      </c>
      <c r="N179" s="18"/>
      <c r="O179" s="19"/>
      <c r="P179" s="30">
        <v>16.130714778723796</v>
      </c>
      <c r="Q179" s="21"/>
      <c r="R179" s="46"/>
    </row>
    <row r="180" spans="1:18" s="9" customFormat="1" ht="18">
      <c r="A180" s="19"/>
      <c r="B180" s="18"/>
      <c r="C180" s="19"/>
      <c r="D180" s="20"/>
      <c r="E180" s="19"/>
      <c r="F180" s="19"/>
      <c r="G180" s="19"/>
      <c r="H180" s="18"/>
      <c r="I180" s="21"/>
      <c r="J180" s="20"/>
      <c r="K180" s="21"/>
      <c r="L180" s="46"/>
      <c r="M180" s="19"/>
      <c r="N180" s="18"/>
      <c r="O180" s="21"/>
      <c r="P180" s="20"/>
      <c r="Q180" s="21"/>
      <c r="R180" s="46"/>
    </row>
    <row r="181" spans="1:18" s="9" customFormat="1" ht="18">
      <c r="A181" s="19"/>
      <c r="B181" s="18"/>
      <c r="C181" s="19"/>
      <c r="D181" s="20"/>
      <c r="E181" s="19"/>
      <c r="F181" s="19"/>
      <c r="G181" s="19"/>
      <c r="H181" s="18"/>
      <c r="I181" s="21"/>
      <c r="J181" s="20"/>
      <c r="K181" s="21"/>
      <c r="L181" s="46"/>
      <c r="M181" s="19"/>
      <c r="N181" s="18"/>
      <c r="O181" s="21"/>
      <c r="P181" s="20"/>
      <c r="Q181" s="21"/>
      <c r="R181" s="46"/>
    </row>
    <row r="182" spans="1:18" s="9" customFormat="1" ht="18.75">
      <c r="A182" s="17" t="s">
        <v>94</v>
      </c>
      <c r="B182" s="18"/>
      <c r="C182" s="19"/>
      <c r="D182" s="20"/>
      <c r="E182" s="19"/>
      <c r="F182" s="19"/>
      <c r="G182" s="17" t="s">
        <v>94</v>
      </c>
      <c r="H182" s="18"/>
      <c r="I182" s="21"/>
      <c r="J182" s="20"/>
      <c r="K182" s="21"/>
      <c r="L182" s="46"/>
      <c r="M182" s="17" t="s">
        <v>94</v>
      </c>
      <c r="N182" s="18"/>
      <c r="O182" s="21"/>
      <c r="P182" s="20"/>
      <c r="Q182" s="21"/>
      <c r="R182" s="46"/>
    </row>
    <row r="183" spans="1:18" s="9" customFormat="1" ht="18">
      <c r="A183" s="19"/>
      <c r="B183" s="18"/>
      <c r="C183" s="19"/>
      <c r="D183" s="20"/>
      <c r="E183" s="19"/>
      <c r="F183" s="19"/>
      <c r="G183" s="19"/>
      <c r="H183" s="18"/>
      <c r="I183" s="21"/>
      <c r="J183" s="20"/>
      <c r="K183" s="21"/>
      <c r="L183" s="46"/>
      <c r="M183" s="19"/>
      <c r="N183" s="18"/>
      <c r="O183" s="21"/>
      <c r="P183" s="20"/>
      <c r="Q183" s="21"/>
      <c r="R183" s="46"/>
    </row>
    <row r="184" spans="1:18" s="41" customFormat="1" ht="54">
      <c r="A184" s="33" t="s">
        <v>86</v>
      </c>
      <c r="B184" s="34" t="s">
        <v>79</v>
      </c>
      <c r="C184" s="35" t="s">
        <v>80</v>
      </c>
      <c r="D184" s="36" t="s">
        <v>81</v>
      </c>
      <c r="E184" s="35" t="s">
        <v>80</v>
      </c>
      <c r="F184" s="40"/>
      <c r="G184" s="34" t="s">
        <v>79</v>
      </c>
      <c r="H184" s="35" t="s">
        <v>80</v>
      </c>
      <c r="I184" s="36" t="s">
        <v>81</v>
      </c>
      <c r="J184" s="35" t="s">
        <v>80</v>
      </c>
      <c r="K184" s="38"/>
      <c r="L184" s="40"/>
      <c r="M184" s="34" t="s">
        <v>79</v>
      </c>
      <c r="N184" s="35" t="s">
        <v>80</v>
      </c>
      <c r="O184" s="36" t="s">
        <v>81</v>
      </c>
      <c r="P184" s="35" t="s">
        <v>80</v>
      </c>
      <c r="Q184" s="38"/>
      <c r="R184" s="40"/>
    </row>
    <row r="185" spans="1:18" s="9" customFormat="1" ht="18">
      <c r="A185" s="19"/>
      <c r="B185" s="18"/>
      <c r="C185" s="19"/>
      <c r="D185" s="20"/>
      <c r="E185" s="19"/>
      <c r="F185" s="19"/>
      <c r="G185" s="18"/>
      <c r="H185" s="21"/>
      <c r="I185" s="20"/>
      <c r="J185" s="21"/>
      <c r="K185" s="21"/>
      <c r="L185" s="46"/>
      <c r="M185" s="18"/>
      <c r="N185" s="21"/>
      <c r="O185" s="20"/>
      <c r="P185" s="21"/>
      <c r="Q185" s="21"/>
      <c r="R185" s="46"/>
    </row>
    <row r="186" spans="1:18" s="9" customFormat="1" ht="18">
      <c r="A186" s="19" t="s">
        <v>5</v>
      </c>
      <c r="B186" s="18">
        <v>131124481.69</v>
      </c>
      <c r="C186" s="21">
        <v>0.7244478241830087</v>
      </c>
      <c r="D186" s="20">
        <v>2766</v>
      </c>
      <c r="E186" s="21">
        <v>0.7327152317880795</v>
      </c>
      <c r="F186" s="19"/>
      <c r="G186" s="18">
        <v>96926773.76</v>
      </c>
      <c r="H186" s="21">
        <f>+G186/$G$189</f>
        <v>0.7126475648714146</v>
      </c>
      <c r="I186" s="20">
        <v>1962</v>
      </c>
      <c r="J186" s="21">
        <f>+I186/$I$189</f>
        <v>0.6805411030176899</v>
      </c>
      <c r="K186" s="21"/>
      <c r="L186" s="46"/>
      <c r="M186" s="18">
        <v>92576558.35999985</v>
      </c>
      <c r="N186" s="21">
        <v>0.7142278554685055</v>
      </c>
      <c r="O186" s="20">
        <v>1871</v>
      </c>
      <c r="P186" s="21">
        <v>0.6781442551649148</v>
      </c>
      <c r="Q186" s="21"/>
      <c r="R186" s="46"/>
    </row>
    <row r="187" spans="1:18" s="9" customFormat="1" ht="18">
      <c r="A187" s="19" t="s">
        <v>6</v>
      </c>
      <c r="B187" s="18">
        <v>49874725.31</v>
      </c>
      <c r="C187" s="21">
        <v>0.2755521758169913</v>
      </c>
      <c r="D187" s="20">
        <v>1009</v>
      </c>
      <c r="E187" s="21">
        <v>0.26728476821192054</v>
      </c>
      <c r="F187" s="19"/>
      <c r="G187" s="18">
        <v>39082634.73</v>
      </c>
      <c r="H187" s="21">
        <f>+G187/$G$189</f>
        <v>0.2873524351285854</v>
      </c>
      <c r="I187" s="20">
        <v>921</v>
      </c>
      <c r="J187" s="21">
        <v>0.4030523759972251</v>
      </c>
      <c r="K187" s="21"/>
      <c r="L187" s="46"/>
      <c r="M187" s="18">
        <v>37041122.67999998</v>
      </c>
      <c r="N187" s="21">
        <v>0.28577214453149447</v>
      </c>
      <c r="O187" s="20">
        <v>888</v>
      </c>
      <c r="P187" s="21">
        <v>0.32185574483508517</v>
      </c>
      <c r="Q187" s="21"/>
      <c r="R187" s="46"/>
    </row>
    <row r="188" spans="1:18" s="9" customFormat="1" ht="18">
      <c r="A188" s="19"/>
      <c r="B188" s="18"/>
      <c r="C188" s="19"/>
      <c r="D188" s="20"/>
      <c r="E188" s="19"/>
      <c r="F188" s="19"/>
      <c r="G188" s="18"/>
      <c r="H188" s="21"/>
      <c r="I188" s="20"/>
      <c r="J188" s="21"/>
      <c r="K188" s="21"/>
      <c r="L188" s="46"/>
      <c r="M188" s="18"/>
      <c r="N188" s="21"/>
      <c r="O188" s="20"/>
      <c r="P188" s="21"/>
      <c r="Q188" s="21"/>
      <c r="R188" s="46"/>
    </row>
    <row r="189" spans="1:18" s="10" customFormat="1" ht="18.75" thickBot="1">
      <c r="A189" s="22"/>
      <c r="B189" s="23">
        <v>180999207</v>
      </c>
      <c r="C189" s="22"/>
      <c r="D189" s="25">
        <v>3775</v>
      </c>
      <c r="E189" s="22"/>
      <c r="F189" s="22"/>
      <c r="G189" s="23">
        <f>SUM(G186:G188)</f>
        <v>136009408.49</v>
      </c>
      <c r="H189" s="26"/>
      <c r="I189" s="25">
        <f>SUM(I186:I188)</f>
        <v>2883</v>
      </c>
      <c r="J189" s="26"/>
      <c r="K189" s="26"/>
      <c r="L189" s="47"/>
      <c r="M189" s="23">
        <v>129617681.03999983</v>
      </c>
      <c r="N189" s="26"/>
      <c r="O189" s="25">
        <v>2759</v>
      </c>
      <c r="P189" s="26"/>
      <c r="Q189" s="26"/>
      <c r="R189" s="47"/>
    </row>
    <row r="190" spans="1:18" s="9" customFormat="1" ht="18.75" thickTop="1">
      <c r="A190" s="19"/>
      <c r="B190" s="18"/>
      <c r="C190" s="19"/>
      <c r="D190" s="20"/>
      <c r="E190" s="19"/>
      <c r="F190" s="19"/>
      <c r="G190" s="18"/>
      <c r="H190" s="21"/>
      <c r="I190" s="20"/>
      <c r="J190" s="21"/>
      <c r="K190" s="21"/>
      <c r="L190" s="46"/>
      <c r="M190" s="18"/>
      <c r="N190" s="21"/>
      <c r="O190" s="20"/>
      <c r="P190" s="21"/>
      <c r="Q190" s="21"/>
      <c r="R190" s="46"/>
    </row>
    <row r="191" spans="1:18" s="9" customFormat="1" ht="18">
      <c r="A191" s="19"/>
      <c r="B191" s="18"/>
      <c r="C191" s="19"/>
      <c r="D191" s="20"/>
      <c r="E191" s="19"/>
      <c r="F191" s="19"/>
      <c r="G191" s="19"/>
      <c r="H191" s="18"/>
      <c r="I191" s="21"/>
      <c r="J191" s="20"/>
      <c r="K191" s="21"/>
      <c r="L191" s="46"/>
      <c r="M191" s="19"/>
      <c r="N191" s="18"/>
      <c r="O191" s="21"/>
      <c r="P191" s="20"/>
      <c r="Q191" s="21"/>
      <c r="R191" s="46"/>
    </row>
    <row r="192" spans="1:18" s="9" customFormat="1" ht="18.75">
      <c r="A192" s="17" t="s">
        <v>93</v>
      </c>
      <c r="B192" s="18"/>
      <c r="C192" s="19"/>
      <c r="D192" s="20"/>
      <c r="E192" s="19"/>
      <c r="F192" s="19"/>
      <c r="G192" s="17" t="s">
        <v>93</v>
      </c>
      <c r="H192" s="18"/>
      <c r="I192" s="21"/>
      <c r="J192" s="20"/>
      <c r="K192" s="21"/>
      <c r="L192" s="46"/>
      <c r="M192" s="17" t="s">
        <v>93</v>
      </c>
      <c r="N192" s="18"/>
      <c r="O192" s="21"/>
      <c r="P192" s="20"/>
      <c r="Q192" s="21"/>
      <c r="R192" s="46"/>
    </row>
    <row r="193" spans="1:18" s="9" customFormat="1" ht="18">
      <c r="A193" s="19"/>
      <c r="B193" s="18"/>
      <c r="C193" s="19"/>
      <c r="D193" s="20"/>
      <c r="E193" s="19"/>
      <c r="F193" s="19"/>
      <c r="G193" s="19"/>
      <c r="H193" s="18"/>
      <c r="I193" s="21"/>
      <c r="J193" s="20"/>
      <c r="K193" s="21"/>
      <c r="L193" s="46"/>
      <c r="M193" s="19"/>
      <c r="N193" s="18"/>
      <c r="O193" s="21"/>
      <c r="P193" s="20"/>
      <c r="Q193" s="21"/>
      <c r="R193" s="46"/>
    </row>
    <row r="194" spans="1:18" s="41" customFormat="1" ht="54">
      <c r="A194" s="33" t="s">
        <v>87</v>
      </c>
      <c r="B194" s="34" t="s">
        <v>79</v>
      </c>
      <c r="C194" s="35" t="s">
        <v>80</v>
      </c>
      <c r="D194" s="36" t="s">
        <v>81</v>
      </c>
      <c r="E194" s="35" t="s">
        <v>80</v>
      </c>
      <c r="F194" s="40"/>
      <c r="G194" s="34" t="s">
        <v>79</v>
      </c>
      <c r="H194" s="35" t="s">
        <v>80</v>
      </c>
      <c r="I194" s="36" t="s">
        <v>81</v>
      </c>
      <c r="J194" s="35" t="s">
        <v>80</v>
      </c>
      <c r="K194" s="38"/>
      <c r="L194" s="40"/>
      <c r="M194" s="34" t="s">
        <v>79</v>
      </c>
      <c r="N194" s="35" t="s">
        <v>80</v>
      </c>
      <c r="O194" s="36" t="s">
        <v>81</v>
      </c>
      <c r="P194" s="35" t="s">
        <v>80</v>
      </c>
      <c r="Q194" s="38"/>
      <c r="R194" s="40"/>
    </row>
    <row r="195" spans="1:18" s="9" customFormat="1" ht="18">
      <c r="A195" s="19"/>
      <c r="B195" s="18"/>
      <c r="C195" s="19"/>
      <c r="D195" s="20"/>
      <c r="E195" s="19"/>
      <c r="F195" s="19"/>
      <c r="G195" s="18"/>
      <c r="H195" s="21"/>
      <c r="I195" s="20"/>
      <c r="J195" s="21"/>
      <c r="K195" s="21"/>
      <c r="L195" s="46"/>
      <c r="M195" s="18"/>
      <c r="N195" s="21"/>
      <c r="O195" s="20"/>
      <c r="P195" s="21"/>
      <c r="Q195" s="21"/>
      <c r="R195" s="46"/>
    </row>
    <row r="196" spans="1:18" s="9" customFormat="1" ht="18">
      <c r="A196" s="19" t="s">
        <v>7</v>
      </c>
      <c r="B196" s="18">
        <v>5027395.12</v>
      </c>
      <c r="C196" s="21">
        <v>0.027775785338109243</v>
      </c>
      <c r="D196" s="20">
        <v>163</v>
      </c>
      <c r="E196" s="21">
        <v>0.043178807947019865</v>
      </c>
      <c r="F196" s="19"/>
      <c r="G196" s="18">
        <v>3839009.38</v>
      </c>
      <c r="H196" s="21">
        <v>0.02822605746632785</v>
      </c>
      <c r="I196" s="20">
        <v>132</v>
      </c>
      <c r="J196" s="21">
        <v>0.045785639958376693</v>
      </c>
      <c r="K196" s="21"/>
      <c r="L196" s="46"/>
      <c r="M196" s="18">
        <v>3761368.92</v>
      </c>
      <c r="N196" s="21">
        <v>0.029018949342561075</v>
      </c>
      <c r="O196" s="20">
        <v>122</v>
      </c>
      <c r="P196" s="21">
        <v>0.04421891989851395</v>
      </c>
      <c r="Q196" s="21"/>
      <c r="R196" s="46"/>
    </row>
    <row r="197" spans="1:18" s="9" customFormat="1" ht="18">
      <c r="A197" s="19" t="s">
        <v>8</v>
      </c>
      <c r="B197" s="18">
        <v>10019693.04</v>
      </c>
      <c r="C197" s="21">
        <v>0.05535766264434517</v>
      </c>
      <c r="D197" s="20">
        <v>294</v>
      </c>
      <c r="E197" s="21">
        <v>0.07788079470198675</v>
      </c>
      <c r="F197" s="19"/>
      <c r="G197" s="18">
        <v>7743184.380000002</v>
      </c>
      <c r="H197" s="21">
        <v>0.05693124075728418</v>
      </c>
      <c r="I197" s="20">
        <v>243</v>
      </c>
      <c r="J197" s="21">
        <v>0.08428720083246619</v>
      </c>
      <c r="K197" s="21"/>
      <c r="L197" s="46"/>
      <c r="M197" s="18">
        <v>7647321.830000003</v>
      </c>
      <c r="N197" s="21">
        <v>0.05899906377464074</v>
      </c>
      <c r="O197" s="20">
        <v>236</v>
      </c>
      <c r="P197" s="21">
        <v>0.08553823849220732</v>
      </c>
      <c r="Q197" s="21"/>
      <c r="R197" s="46"/>
    </row>
    <row r="198" spans="1:18" s="9" customFormat="1" ht="18">
      <c r="A198" s="19" t="s">
        <v>9</v>
      </c>
      <c r="B198" s="18">
        <v>13465803.61</v>
      </c>
      <c r="C198" s="21">
        <v>0.07439703097704732</v>
      </c>
      <c r="D198" s="20">
        <v>402</v>
      </c>
      <c r="E198" s="21">
        <v>0.10649006622516556</v>
      </c>
      <c r="F198" s="19"/>
      <c r="G198" s="18">
        <v>10525720.789999995</v>
      </c>
      <c r="H198" s="21">
        <v>0.07738965198700862</v>
      </c>
      <c r="I198" s="20">
        <v>315</v>
      </c>
      <c r="J198" s="21">
        <v>0.10926118626430802</v>
      </c>
      <c r="K198" s="21"/>
      <c r="L198" s="46"/>
      <c r="M198" s="18">
        <v>10365931.9</v>
      </c>
      <c r="N198" s="21">
        <v>0.07997313188160705</v>
      </c>
      <c r="O198" s="20">
        <v>305</v>
      </c>
      <c r="P198" s="21">
        <v>0.11054729974628488</v>
      </c>
      <c r="Q198" s="21"/>
      <c r="R198" s="46"/>
    </row>
    <row r="199" spans="1:18" s="9" customFormat="1" ht="18">
      <c r="A199" s="19" t="s">
        <v>10</v>
      </c>
      <c r="B199" s="18">
        <v>6918588.6</v>
      </c>
      <c r="C199" s="21">
        <v>0.03822441387823318</v>
      </c>
      <c r="D199" s="20">
        <v>221</v>
      </c>
      <c r="E199" s="21">
        <v>0.0585430463576159</v>
      </c>
      <c r="F199" s="19"/>
      <c r="G199" s="18">
        <v>5696986.659999999</v>
      </c>
      <c r="H199" s="21">
        <v>0.041886710068435196</v>
      </c>
      <c r="I199" s="20">
        <v>185</v>
      </c>
      <c r="J199" s="21">
        <v>0.06416926812348249</v>
      </c>
      <c r="K199" s="21"/>
      <c r="L199" s="46"/>
      <c r="M199" s="18">
        <v>5422726.780000001</v>
      </c>
      <c r="N199" s="21">
        <v>0.041836319987290524</v>
      </c>
      <c r="O199" s="20">
        <v>163</v>
      </c>
      <c r="P199" s="21">
        <v>0.05907937658571946</v>
      </c>
      <c r="Q199" s="21"/>
      <c r="R199" s="46"/>
    </row>
    <row r="200" spans="1:18" s="9" customFormat="1" ht="18">
      <c r="A200" s="19" t="s">
        <v>11</v>
      </c>
      <c r="B200" s="18">
        <v>8022271.53</v>
      </c>
      <c r="C200" s="21">
        <v>0.04432213633952551</v>
      </c>
      <c r="D200" s="20">
        <v>216</v>
      </c>
      <c r="E200" s="21">
        <v>0.057218543046357616</v>
      </c>
      <c r="F200" s="19"/>
      <c r="G200" s="18">
        <v>6326402.420000002</v>
      </c>
      <c r="H200" s="21">
        <v>0.04651444698007892</v>
      </c>
      <c r="I200" s="20">
        <v>163</v>
      </c>
      <c r="J200" s="21">
        <v>0.0565383281304197</v>
      </c>
      <c r="K200" s="21"/>
      <c r="L200" s="46"/>
      <c r="M200" s="18">
        <v>6263065.190000001</v>
      </c>
      <c r="N200" s="21">
        <v>0.04831952816735874</v>
      </c>
      <c r="O200" s="20">
        <v>154</v>
      </c>
      <c r="P200" s="21">
        <v>0.0558173251177963</v>
      </c>
      <c r="Q200" s="21"/>
      <c r="R200" s="46"/>
    </row>
    <row r="201" spans="1:18" s="9" customFormat="1" ht="18">
      <c r="A201" s="19" t="s">
        <v>12</v>
      </c>
      <c r="B201" s="18">
        <v>5531953.33</v>
      </c>
      <c r="C201" s="21">
        <v>0.030563411971191674</v>
      </c>
      <c r="D201" s="20">
        <v>144</v>
      </c>
      <c r="E201" s="21">
        <v>0.03814569536423841</v>
      </c>
      <c r="F201" s="19"/>
      <c r="G201" s="18">
        <v>4460061.7</v>
      </c>
      <c r="H201" s="21">
        <v>0.03279230274961399</v>
      </c>
      <c r="I201" s="20">
        <v>118</v>
      </c>
      <c r="J201" s="21">
        <v>0.04092958723551856</v>
      </c>
      <c r="K201" s="21"/>
      <c r="L201" s="46"/>
      <c r="M201" s="18">
        <v>4218617.5</v>
      </c>
      <c r="N201" s="21">
        <v>0.0325466206936547</v>
      </c>
      <c r="O201" s="20">
        <v>117</v>
      </c>
      <c r="P201" s="21">
        <v>0.042406669083001086</v>
      </c>
      <c r="Q201" s="21"/>
      <c r="R201" s="46"/>
    </row>
    <row r="202" spans="1:18" s="9" customFormat="1" ht="18">
      <c r="A202" s="19" t="s">
        <v>75</v>
      </c>
      <c r="B202" s="18">
        <v>65087535.89</v>
      </c>
      <c r="C202" s="21">
        <v>0.3596012212915386</v>
      </c>
      <c r="D202" s="20">
        <v>1233</v>
      </c>
      <c r="E202" s="21">
        <v>0.3266225165562914</v>
      </c>
      <c r="F202" s="19"/>
      <c r="G202" s="18">
        <v>46610337.53999998</v>
      </c>
      <c r="H202" s="21">
        <v>0.34269936217998453</v>
      </c>
      <c r="I202" s="20">
        <v>898</v>
      </c>
      <c r="J202" s="21">
        <v>0.31148109608047175</v>
      </c>
      <c r="K202" s="21"/>
      <c r="L202" s="46"/>
      <c r="M202" s="18">
        <v>46278191.390000015</v>
      </c>
      <c r="N202" s="21">
        <v>0.35703610046625167</v>
      </c>
      <c r="O202" s="20">
        <v>864</v>
      </c>
      <c r="P202" s="21">
        <v>0.3131569409206234</v>
      </c>
      <c r="Q202" s="21"/>
      <c r="R202" s="46"/>
    </row>
    <row r="203" spans="1:18" s="9" customFormat="1" ht="18">
      <c r="A203" s="19" t="s">
        <v>13</v>
      </c>
      <c r="B203" s="18">
        <v>18411894.39</v>
      </c>
      <c r="C203" s="21">
        <v>0.10172361909850798</v>
      </c>
      <c r="D203" s="20">
        <v>392</v>
      </c>
      <c r="E203" s="21">
        <v>0.10384105960264901</v>
      </c>
      <c r="F203" s="19"/>
      <c r="G203" s="18">
        <v>13573500.200000003</v>
      </c>
      <c r="H203" s="21">
        <v>0.09979824447952058</v>
      </c>
      <c r="I203" s="20">
        <v>291</v>
      </c>
      <c r="J203" s="21">
        <v>0.10093652445369407</v>
      </c>
      <c r="K203" s="21"/>
      <c r="L203" s="46"/>
      <c r="M203" s="18">
        <v>13391879.290000001</v>
      </c>
      <c r="N203" s="21">
        <v>0.10331830644206068</v>
      </c>
      <c r="O203" s="20">
        <v>283</v>
      </c>
      <c r="P203" s="21">
        <v>0.10257339615802827</v>
      </c>
      <c r="Q203" s="21"/>
      <c r="R203" s="46"/>
    </row>
    <row r="204" spans="1:18" s="9" customFormat="1" ht="18">
      <c r="A204" s="19" t="s">
        <v>14</v>
      </c>
      <c r="B204" s="18">
        <v>41997585.93</v>
      </c>
      <c r="C204" s="21">
        <v>0.23203187807336637</v>
      </c>
      <c r="D204" s="20">
        <v>536</v>
      </c>
      <c r="E204" s="21">
        <v>0.14198675496688742</v>
      </c>
      <c r="F204" s="19"/>
      <c r="G204" s="18">
        <v>32435206.380000014</v>
      </c>
      <c r="H204" s="21">
        <v>0.2384776666563092</v>
      </c>
      <c r="I204" s="20">
        <v>401</v>
      </c>
      <c r="J204" s="21">
        <v>0.13909122441900798</v>
      </c>
      <c r="K204" s="21"/>
      <c r="L204" s="46"/>
      <c r="M204" s="18">
        <v>28162550.79000001</v>
      </c>
      <c r="N204" s="21">
        <v>0.2172739904312055</v>
      </c>
      <c r="O204" s="20">
        <v>398</v>
      </c>
      <c r="P204" s="21">
        <v>0.1442551649148242</v>
      </c>
      <c r="Q204" s="21"/>
      <c r="R204" s="46"/>
    </row>
    <row r="205" spans="1:18" s="9" customFormat="1" ht="18">
      <c r="A205" s="19" t="s">
        <v>15</v>
      </c>
      <c r="B205" s="18">
        <v>5202990.81</v>
      </c>
      <c r="C205" s="21">
        <v>0.02874593152223037</v>
      </c>
      <c r="D205" s="20">
        <v>143</v>
      </c>
      <c r="E205" s="21">
        <v>0.037880794701986756</v>
      </c>
      <c r="F205" s="19"/>
      <c r="G205" s="18">
        <v>3697776.8</v>
      </c>
      <c r="H205" s="21">
        <v>0.02718765445018369</v>
      </c>
      <c r="I205" s="20">
        <v>108</v>
      </c>
      <c r="J205" s="21">
        <v>0.037460978147762745</v>
      </c>
      <c r="K205" s="21"/>
      <c r="L205" s="46"/>
      <c r="M205" s="18">
        <v>3479037.74</v>
      </c>
      <c r="N205" s="21">
        <v>0.026840765180225445</v>
      </c>
      <c r="O205" s="20">
        <v>99</v>
      </c>
      <c r="P205" s="21">
        <v>0.035882566147154765</v>
      </c>
      <c r="Q205" s="21"/>
      <c r="R205" s="46"/>
    </row>
    <row r="206" spans="1:18" s="9" customFormat="1" ht="18">
      <c r="A206" s="19" t="s">
        <v>16</v>
      </c>
      <c r="B206" s="18">
        <v>1313494.75</v>
      </c>
      <c r="C206" s="21">
        <v>0.00725690886590459</v>
      </c>
      <c r="D206" s="20">
        <v>31</v>
      </c>
      <c r="E206" s="21">
        <v>0.008211920529801325</v>
      </c>
      <c r="F206" s="19"/>
      <c r="G206" s="18">
        <v>1101222.24</v>
      </c>
      <c r="H206" s="21">
        <v>0.00809666222525309</v>
      </c>
      <c r="I206" s="20">
        <v>29</v>
      </c>
      <c r="J206" s="21">
        <v>0.010058966354491848</v>
      </c>
      <c r="K206" s="21"/>
      <c r="L206" s="46"/>
      <c r="M206" s="18">
        <v>626989.71</v>
      </c>
      <c r="N206" s="21">
        <v>0.0048372236331439295</v>
      </c>
      <c r="O206" s="20">
        <v>18</v>
      </c>
      <c r="P206" s="21">
        <v>0.006524102935846321</v>
      </c>
      <c r="Q206" s="21"/>
      <c r="R206" s="46"/>
    </row>
    <row r="207" spans="1:18" s="9" customFormat="1" ht="18">
      <c r="A207" s="19"/>
      <c r="B207" s="18"/>
      <c r="C207" s="19"/>
      <c r="D207" s="20"/>
      <c r="E207" s="19"/>
      <c r="F207" s="19"/>
      <c r="G207" s="18"/>
      <c r="H207" s="21"/>
      <c r="I207" s="20"/>
      <c r="J207" s="21"/>
      <c r="K207" s="21"/>
      <c r="L207" s="46"/>
      <c r="M207" s="18"/>
      <c r="N207" s="21"/>
      <c r="O207" s="20"/>
      <c r="P207" s="21"/>
      <c r="Q207" s="21"/>
      <c r="R207" s="46"/>
    </row>
    <row r="208" spans="1:18" s="10" customFormat="1" ht="18.75" thickBot="1">
      <c r="A208" s="22"/>
      <c r="B208" s="23">
        <v>180999207</v>
      </c>
      <c r="C208" s="24"/>
      <c r="D208" s="25">
        <v>3775</v>
      </c>
      <c r="E208" s="31"/>
      <c r="F208" s="22"/>
      <c r="G208" s="23">
        <v>136009408.49</v>
      </c>
      <c r="H208" s="26"/>
      <c r="I208" s="25">
        <v>2883</v>
      </c>
      <c r="J208" s="26"/>
      <c r="K208" s="26"/>
      <c r="L208" s="47"/>
      <c r="M208" s="23">
        <v>129617681.04000002</v>
      </c>
      <c r="N208" s="26"/>
      <c r="O208" s="25">
        <v>2759</v>
      </c>
      <c r="P208" s="26"/>
      <c r="Q208" s="26"/>
      <c r="R208" s="47"/>
    </row>
    <row r="209" spans="1:18" s="9" customFormat="1" ht="18.75" thickTop="1">
      <c r="A209" s="19"/>
      <c r="B209" s="18"/>
      <c r="C209" s="19"/>
      <c r="D209" s="20"/>
      <c r="E209" s="19"/>
      <c r="F209" s="19"/>
      <c r="G209" s="18"/>
      <c r="H209" s="21"/>
      <c r="I209" s="20"/>
      <c r="J209" s="21"/>
      <c r="K209" s="21"/>
      <c r="L209" s="46"/>
      <c r="M209" s="18"/>
      <c r="N209" s="21"/>
      <c r="O209" s="20"/>
      <c r="P209" s="21"/>
      <c r="Q209" s="21"/>
      <c r="R209" s="46"/>
    </row>
    <row r="210" spans="1:18" s="9" customFormat="1" ht="18">
      <c r="A210" s="19"/>
      <c r="B210" s="18"/>
      <c r="C210" s="19"/>
      <c r="D210" s="20"/>
      <c r="E210" s="19"/>
      <c r="F210" s="19"/>
      <c r="G210" s="18"/>
      <c r="H210" s="21"/>
      <c r="I210" s="20"/>
      <c r="J210" s="21"/>
      <c r="K210" s="21"/>
      <c r="L210" s="46"/>
      <c r="M210" s="18"/>
      <c r="N210" s="21"/>
      <c r="O210" s="20"/>
      <c r="P210" s="21"/>
      <c r="Q210" s="21"/>
      <c r="R210" s="46"/>
    </row>
    <row r="211" spans="1:18" s="9" customFormat="1" ht="18">
      <c r="A211" s="19"/>
      <c r="B211" s="18"/>
      <c r="C211" s="19"/>
      <c r="D211" s="20"/>
      <c r="E211" s="19"/>
      <c r="F211" s="19"/>
      <c r="G211" s="19"/>
      <c r="H211" s="18"/>
      <c r="I211" s="21"/>
      <c r="J211" s="20"/>
      <c r="K211" s="21"/>
      <c r="L211" s="46"/>
      <c r="M211" s="19"/>
      <c r="N211" s="18"/>
      <c r="O211" s="21"/>
      <c r="P211" s="20"/>
      <c r="Q211" s="21"/>
      <c r="R211" s="46"/>
    </row>
    <row r="212" spans="1:18" s="9" customFormat="1" ht="18.75">
      <c r="A212" s="17" t="s">
        <v>92</v>
      </c>
      <c r="B212" s="18"/>
      <c r="C212" s="19"/>
      <c r="D212" s="20"/>
      <c r="E212" s="19"/>
      <c r="F212" s="19"/>
      <c r="G212" s="17" t="s">
        <v>92</v>
      </c>
      <c r="H212" s="18"/>
      <c r="I212" s="21"/>
      <c r="J212" s="20"/>
      <c r="K212" s="21"/>
      <c r="L212" s="46"/>
      <c r="M212" s="17" t="s">
        <v>92</v>
      </c>
      <c r="N212" s="18"/>
      <c r="O212" s="21"/>
      <c r="P212" s="20"/>
      <c r="Q212" s="21"/>
      <c r="R212" s="46"/>
    </row>
    <row r="213" spans="1:18" s="9" customFormat="1" ht="18">
      <c r="A213" s="19"/>
      <c r="B213" s="18"/>
      <c r="C213" s="19"/>
      <c r="D213" s="20"/>
      <c r="E213" s="19"/>
      <c r="F213" s="19"/>
      <c r="G213" s="19"/>
      <c r="H213" s="18"/>
      <c r="I213" s="21"/>
      <c r="J213" s="20"/>
      <c r="K213" s="21"/>
      <c r="L213" s="46"/>
      <c r="M213" s="19"/>
      <c r="N213" s="18"/>
      <c r="O213" s="21"/>
      <c r="P213" s="20"/>
      <c r="Q213" s="21"/>
      <c r="R213" s="46"/>
    </row>
    <row r="214" spans="1:18" s="41" customFormat="1" ht="54">
      <c r="A214" s="33" t="s">
        <v>88</v>
      </c>
      <c r="B214" s="34" t="s">
        <v>79</v>
      </c>
      <c r="C214" s="35" t="s">
        <v>80</v>
      </c>
      <c r="D214" s="36" t="s">
        <v>81</v>
      </c>
      <c r="E214" s="35" t="s">
        <v>80</v>
      </c>
      <c r="F214" s="40"/>
      <c r="G214" s="34" t="s">
        <v>79</v>
      </c>
      <c r="H214" s="35" t="s">
        <v>80</v>
      </c>
      <c r="I214" s="36" t="s">
        <v>81</v>
      </c>
      <c r="J214" s="35" t="s">
        <v>80</v>
      </c>
      <c r="K214" s="38"/>
      <c r="L214" s="40"/>
      <c r="M214" s="34" t="s">
        <v>79</v>
      </c>
      <c r="N214" s="35" t="s">
        <v>80</v>
      </c>
      <c r="O214" s="36" t="s">
        <v>81</v>
      </c>
      <c r="P214" s="35" t="s">
        <v>80</v>
      </c>
      <c r="Q214" s="38"/>
      <c r="R214" s="40"/>
    </row>
    <row r="215" spans="1:18" s="9" customFormat="1" ht="18">
      <c r="A215" s="19"/>
      <c r="B215" s="18"/>
      <c r="C215" s="19"/>
      <c r="D215" s="20"/>
      <c r="E215" s="19"/>
      <c r="F215" s="19"/>
      <c r="G215" s="18"/>
      <c r="H215" s="21"/>
      <c r="I215" s="20"/>
      <c r="J215" s="21"/>
      <c r="K215" s="21"/>
      <c r="L215" s="46"/>
      <c r="M215" s="18"/>
      <c r="N215" s="21"/>
      <c r="O215" s="20"/>
      <c r="P215" s="21"/>
      <c r="Q215" s="21"/>
      <c r="R215" s="46"/>
    </row>
    <row r="216" spans="1:18" s="9" customFormat="1" ht="18">
      <c r="A216" s="19" t="s">
        <v>17</v>
      </c>
      <c r="B216" s="18">
        <v>55408862.75</v>
      </c>
      <c r="C216" s="21">
        <v>0.3061276547471282</v>
      </c>
      <c r="D216" s="20">
        <v>979</v>
      </c>
      <c r="E216" s="21">
        <v>0.25933774834437084</v>
      </c>
      <c r="F216" s="19"/>
      <c r="G216" s="18">
        <v>28019696.220000017</v>
      </c>
      <c r="H216" s="21">
        <v>0.20601292609885993</v>
      </c>
      <c r="I216" s="20">
        <v>521</v>
      </c>
      <c r="J216" s="21">
        <v>0.1807145334720777</v>
      </c>
      <c r="K216" s="21"/>
      <c r="L216" s="46"/>
      <c r="M216" s="18">
        <v>101917874.25999981</v>
      </c>
      <c r="N216" s="21">
        <v>0.7862960781449879</v>
      </c>
      <c r="O216" s="20">
        <v>2087</v>
      </c>
      <c r="P216" s="21">
        <v>0.7564334903950707</v>
      </c>
      <c r="Q216" s="21"/>
      <c r="R216" s="46"/>
    </row>
    <row r="217" spans="1:18" s="9" customFormat="1" ht="18">
      <c r="A217" s="19" t="s">
        <v>19</v>
      </c>
      <c r="B217" s="18">
        <v>24173541.31</v>
      </c>
      <c r="C217" s="21">
        <v>0.13355606198871356</v>
      </c>
      <c r="D217" s="20">
        <v>525</v>
      </c>
      <c r="E217" s="21">
        <v>0.1390728476821192</v>
      </c>
      <c r="F217" s="19"/>
      <c r="G217" s="18">
        <v>90030344.94999997</v>
      </c>
      <c r="H217" s="21">
        <v>0.6619420373158921</v>
      </c>
      <c r="I217" s="20">
        <v>1914</v>
      </c>
      <c r="J217" s="21">
        <v>0.663891779396462</v>
      </c>
      <c r="K217" s="21"/>
      <c r="L217" s="46"/>
      <c r="M217" s="18">
        <v>17562415.74</v>
      </c>
      <c r="N217" s="21">
        <v>0.1354939819867651</v>
      </c>
      <c r="O217" s="20">
        <v>415</v>
      </c>
      <c r="P217" s="21">
        <v>0.15041681768756796</v>
      </c>
      <c r="Q217" s="21"/>
      <c r="R217" s="46"/>
    </row>
    <row r="218" spans="1:18" s="9" customFormat="1" ht="18">
      <c r="A218" s="19" t="s">
        <v>18</v>
      </c>
      <c r="B218" s="18">
        <v>80118265.48</v>
      </c>
      <c r="C218" s="21">
        <v>0.44264429003824307</v>
      </c>
      <c r="D218" s="20">
        <v>1797</v>
      </c>
      <c r="E218" s="21">
        <v>0.47602649006622516</v>
      </c>
      <c r="F218" s="19"/>
      <c r="G218" s="18">
        <v>17537294.229999997</v>
      </c>
      <c r="H218" s="21">
        <v>0.12894177266633297</v>
      </c>
      <c r="I218" s="20">
        <v>437</v>
      </c>
      <c r="J218" s="21">
        <v>0.1515782171349289</v>
      </c>
      <c r="K218" s="21"/>
      <c r="L218" s="46"/>
      <c r="M218" s="18">
        <v>9720955.420000006</v>
      </c>
      <c r="N218" s="21">
        <v>0.07499714037470037</v>
      </c>
      <c r="O218" s="20">
        <v>246</v>
      </c>
      <c r="P218" s="21">
        <v>0.08916274012323305</v>
      </c>
      <c r="Q218" s="21"/>
      <c r="R218" s="46"/>
    </row>
    <row r="219" spans="1:18" s="9" customFormat="1" ht="18">
      <c r="A219" s="19" t="s">
        <v>20</v>
      </c>
      <c r="B219" s="18">
        <v>21151877.71</v>
      </c>
      <c r="C219" s="21">
        <v>0.11686171481403229</v>
      </c>
      <c r="D219" s="20">
        <v>469</v>
      </c>
      <c r="E219" s="21">
        <v>0.12423841059602649</v>
      </c>
      <c r="F219" s="19"/>
      <c r="G219" s="18">
        <v>422073.09</v>
      </c>
      <c r="H219" s="21">
        <v>0.0031032639189150857</v>
      </c>
      <c r="I219" s="20">
        <v>11</v>
      </c>
      <c r="J219" s="21">
        <v>0.003815469996531391</v>
      </c>
      <c r="K219" s="21"/>
      <c r="L219" s="46"/>
      <c r="M219" s="18">
        <v>416435.62</v>
      </c>
      <c r="N219" s="21">
        <v>0.00321279949354663</v>
      </c>
      <c r="O219" s="20">
        <v>11</v>
      </c>
      <c r="P219" s="21">
        <v>0.003986951794128307</v>
      </c>
      <c r="Q219" s="21"/>
      <c r="R219" s="46"/>
    </row>
    <row r="220" spans="1:18" s="9" customFormat="1" ht="18">
      <c r="A220" s="19" t="s">
        <v>21</v>
      </c>
      <c r="B220" s="18">
        <v>0</v>
      </c>
      <c r="C220" s="21">
        <v>0</v>
      </c>
      <c r="D220" s="20">
        <v>0</v>
      </c>
      <c r="E220" s="21">
        <v>0</v>
      </c>
      <c r="F220" s="19"/>
      <c r="G220" s="18">
        <v>0</v>
      </c>
      <c r="H220" s="21">
        <v>0</v>
      </c>
      <c r="I220" s="20">
        <v>0</v>
      </c>
      <c r="J220" s="21">
        <v>0</v>
      </c>
      <c r="K220" s="21"/>
      <c r="L220" s="46"/>
      <c r="M220" s="18">
        <v>0</v>
      </c>
      <c r="N220" s="21">
        <v>0</v>
      </c>
      <c r="O220" s="20">
        <v>0</v>
      </c>
      <c r="P220" s="21">
        <v>0</v>
      </c>
      <c r="Q220" s="21"/>
      <c r="R220" s="46"/>
    </row>
    <row r="221" spans="1:18" s="9" customFormat="1" ht="18">
      <c r="A221" s="19" t="s">
        <v>22</v>
      </c>
      <c r="B221" s="18">
        <v>146659.75</v>
      </c>
      <c r="C221" s="21">
        <v>0.0008102784118827657</v>
      </c>
      <c r="D221" s="20">
        <v>5</v>
      </c>
      <c r="E221" s="21">
        <v>0.0013245033112582781</v>
      </c>
      <c r="F221" s="19"/>
      <c r="G221" s="18">
        <v>0</v>
      </c>
      <c r="H221" s="21">
        <v>0</v>
      </c>
      <c r="I221" s="20">
        <v>0</v>
      </c>
      <c r="J221" s="21">
        <v>0</v>
      </c>
      <c r="K221" s="21"/>
      <c r="L221" s="46"/>
      <c r="M221" s="18">
        <v>0</v>
      </c>
      <c r="N221" s="21">
        <v>0</v>
      </c>
      <c r="O221" s="20">
        <v>0</v>
      </c>
      <c r="P221" s="21">
        <v>0</v>
      </c>
      <c r="Q221" s="21"/>
      <c r="R221" s="46"/>
    </row>
    <row r="222" spans="1:18" s="9" customFormat="1" ht="18">
      <c r="A222" s="19" t="s">
        <v>23</v>
      </c>
      <c r="B222" s="18">
        <v>0</v>
      </c>
      <c r="C222" s="21">
        <v>0</v>
      </c>
      <c r="D222" s="20">
        <v>0</v>
      </c>
      <c r="E222" s="21">
        <v>0</v>
      </c>
      <c r="F222" s="19"/>
      <c r="G222" s="18">
        <v>0</v>
      </c>
      <c r="H222" s="21">
        <v>0</v>
      </c>
      <c r="I222" s="20">
        <v>0</v>
      </c>
      <c r="J222" s="21">
        <v>0</v>
      </c>
      <c r="K222" s="21"/>
      <c r="L222" s="46"/>
      <c r="M222" s="18">
        <v>0</v>
      </c>
      <c r="N222" s="21">
        <v>0</v>
      </c>
      <c r="O222" s="20">
        <v>0</v>
      </c>
      <c r="P222" s="21">
        <v>0</v>
      </c>
      <c r="Q222" s="21"/>
      <c r="R222" s="46"/>
    </row>
    <row r="223" spans="1:18" s="9" customFormat="1" ht="18">
      <c r="A223" s="19"/>
      <c r="B223" s="18"/>
      <c r="C223" s="19"/>
      <c r="D223" s="20"/>
      <c r="E223" s="19"/>
      <c r="F223" s="19"/>
      <c r="G223" s="18"/>
      <c r="H223" s="21"/>
      <c r="I223" s="20"/>
      <c r="J223" s="21"/>
      <c r="K223" s="21"/>
      <c r="L223" s="46"/>
      <c r="M223" s="18"/>
      <c r="N223" s="21"/>
      <c r="O223" s="20"/>
      <c r="P223" s="21"/>
      <c r="Q223" s="21"/>
      <c r="R223" s="46"/>
    </row>
    <row r="224" spans="1:18" s="10" customFormat="1" ht="18.75" thickBot="1">
      <c r="A224" s="22"/>
      <c r="B224" s="23">
        <v>180999207.00000003</v>
      </c>
      <c r="C224" s="24"/>
      <c r="D224" s="25">
        <v>3775</v>
      </c>
      <c r="E224" s="22"/>
      <c r="F224" s="22"/>
      <c r="G224" s="23">
        <v>136009408.48999998</v>
      </c>
      <c r="H224" s="26"/>
      <c r="I224" s="25">
        <v>2883</v>
      </c>
      <c r="J224" s="26"/>
      <c r="K224" s="26"/>
      <c r="L224" s="47"/>
      <c r="M224" s="23">
        <v>129617681.03999981</v>
      </c>
      <c r="N224" s="26"/>
      <c r="O224" s="25">
        <v>2759</v>
      </c>
      <c r="P224" s="26"/>
      <c r="Q224" s="26"/>
      <c r="R224" s="47"/>
    </row>
    <row r="225" spans="1:18" s="9" customFormat="1" ht="18.75" thickTop="1">
      <c r="A225" s="19"/>
      <c r="B225" s="18"/>
      <c r="C225" s="19"/>
      <c r="D225" s="20"/>
      <c r="E225" s="19"/>
      <c r="F225" s="19"/>
      <c r="G225" s="18"/>
      <c r="H225" s="21"/>
      <c r="I225" s="20"/>
      <c r="J225" s="21"/>
      <c r="K225" s="21"/>
      <c r="L225" s="46"/>
      <c r="M225" s="18"/>
      <c r="N225" s="21"/>
      <c r="O225" s="20"/>
      <c r="P225" s="21"/>
      <c r="Q225" s="21"/>
      <c r="R225" s="46"/>
    </row>
    <row r="226" spans="1:18" s="9" customFormat="1" ht="18">
      <c r="A226" s="22" t="s">
        <v>91</v>
      </c>
      <c r="B226" s="18"/>
      <c r="C226" s="19"/>
      <c r="D226" s="26">
        <v>0.08185</v>
      </c>
      <c r="E226" s="19"/>
      <c r="F226" s="19"/>
      <c r="G226" s="22" t="s">
        <v>91</v>
      </c>
      <c r="H226" s="18"/>
      <c r="I226" s="19"/>
      <c r="J226" s="26">
        <v>0.07392002501452102</v>
      </c>
      <c r="K226" s="21"/>
      <c r="L226" s="46"/>
      <c r="M226" s="22" t="s">
        <v>91</v>
      </c>
      <c r="N226" s="18"/>
      <c r="O226" s="19"/>
      <c r="P226" s="26">
        <v>0.0695</v>
      </c>
      <c r="Q226" s="21"/>
      <c r="R226" s="46"/>
    </row>
    <row r="227" spans="1:18" s="9" customFormat="1" ht="18">
      <c r="A227" s="19"/>
      <c r="B227" s="18"/>
      <c r="C227" s="19"/>
      <c r="D227" s="20"/>
      <c r="E227" s="19"/>
      <c r="F227" s="19"/>
      <c r="G227" s="19"/>
      <c r="H227" s="18"/>
      <c r="I227" s="21"/>
      <c r="J227" s="20"/>
      <c r="K227" s="21"/>
      <c r="L227" s="46"/>
      <c r="M227" s="19"/>
      <c r="N227" s="18"/>
      <c r="O227" s="21"/>
      <c r="P227" s="20"/>
      <c r="Q227" s="21"/>
      <c r="R227" s="46"/>
    </row>
    <row r="228" spans="1:18" s="9" customFormat="1" ht="18">
      <c r="A228" s="19"/>
      <c r="B228" s="18"/>
      <c r="C228" s="19"/>
      <c r="D228" s="20"/>
      <c r="E228" s="19"/>
      <c r="F228" s="19"/>
      <c r="G228" s="19"/>
      <c r="H228" s="18"/>
      <c r="I228" s="21"/>
      <c r="J228" s="20"/>
      <c r="K228" s="21"/>
      <c r="L228" s="46"/>
      <c r="M228" s="19"/>
      <c r="N228" s="18"/>
      <c r="O228" s="21"/>
      <c r="P228" s="20"/>
      <c r="Q228" s="21"/>
      <c r="R228" s="46"/>
    </row>
    <row r="229" spans="1:18" s="9" customFormat="1" ht="18">
      <c r="A229" s="19"/>
      <c r="B229" s="18"/>
      <c r="C229" s="19"/>
      <c r="D229" s="20"/>
      <c r="E229" s="19"/>
      <c r="F229" s="19"/>
      <c r="G229" s="19"/>
      <c r="H229" s="18"/>
      <c r="I229" s="21"/>
      <c r="J229" s="20"/>
      <c r="K229" s="21"/>
      <c r="L229" s="46"/>
      <c r="M229" s="19"/>
      <c r="N229" s="18"/>
      <c r="O229" s="21"/>
      <c r="P229" s="20"/>
      <c r="Q229" s="21"/>
      <c r="R229" s="46"/>
    </row>
    <row r="230" spans="1:18" s="9" customFormat="1" ht="18.75">
      <c r="A230" s="17" t="s">
        <v>90</v>
      </c>
      <c r="B230" s="18"/>
      <c r="C230" s="19"/>
      <c r="D230" s="20"/>
      <c r="E230" s="19"/>
      <c r="F230" s="19"/>
      <c r="G230" s="17" t="s">
        <v>90</v>
      </c>
      <c r="H230" s="18"/>
      <c r="I230" s="21"/>
      <c r="J230" s="20"/>
      <c r="K230" s="21"/>
      <c r="L230" s="46"/>
      <c r="M230" s="17" t="s">
        <v>90</v>
      </c>
      <c r="N230" s="18"/>
      <c r="O230" s="21"/>
      <c r="P230" s="20"/>
      <c r="Q230" s="21"/>
      <c r="R230" s="46"/>
    </row>
    <row r="231" spans="1:18" s="9" customFormat="1" ht="18">
      <c r="A231" s="19"/>
      <c r="B231" s="18"/>
      <c r="C231" s="19"/>
      <c r="D231" s="20"/>
      <c r="E231" s="19"/>
      <c r="F231" s="19"/>
      <c r="G231" s="19"/>
      <c r="H231" s="18"/>
      <c r="I231" s="21"/>
      <c r="J231" s="20"/>
      <c r="K231" s="21"/>
      <c r="L231" s="46"/>
      <c r="M231" s="19"/>
      <c r="N231" s="18"/>
      <c r="O231" s="21"/>
      <c r="P231" s="20"/>
      <c r="Q231" s="21"/>
      <c r="R231" s="46"/>
    </row>
    <row r="232" spans="1:18" s="41" customFormat="1" ht="54">
      <c r="A232" s="33" t="s">
        <v>89</v>
      </c>
      <c r="B232" s="34" t="s">
        <v>79</v>
      </c>
      <c r="C232" s="35" t="s">
        <v>80</v>
      </c>
      <c r="D232" s="36" t="s">
        <v>81</v>
      </c>
      <c r="E232" s="35" t="s">
        <v>80</v>
      </c>
      <c r="F232" s="42"/>
      <c r="G232" s="34" t="s">
        <v>79</v>
      </c>
      <c r="H232" s="35" t="s">
        <v>80</v>
      </c>
      <c r="I232" s="36" t="s">
        <v>81</v>
      </c>
      <c r="J232" s="35" t="s">
        <v>80</v>
      </c>
      <c r="K232" s="38"/>
      <c r="L232" s="40"/>
      <c r="M232" s="34" t="s">
        <v>79</v>
      </c>
      <c r="N232" s="35" t="s">
        <v>80</v>
      </c>
      <c r="O232" s="36" t="s">
        <v>81</v>
      </c>
      <c r="P232" s="35" t="s">
        <v>80</v>
      </c>
      <c r="Q232" s="38"/>
      <c r="R232" s="40"/>
    </row>
    <row r="233" spans="1:18" s="9" customFormat="1" ht="18">
      <c r="A233" s="19"/>
      <c r="B233" s="18"/>
      <c r="C233" s="19"/>
      <c r="D233" s="20"/>
      <c r="E233" s="19"/>
      <c r="F233" s="19"/>
      <c r="G233" s="18"/>
      <c r="H233" s="21"/>
      <c r="I233" s="20"/>
      <c r="J233" s="21"/>
      <c r="K233" s="21"/>
      <c r="L233" s="46"/>
      <c r="M233" s="18"/>
      <c r="N233" s="21"/>
      <c r="O233" s="20"/>
      <c r="P233" s="21"/>
      <c r="Q233" s="21"/>
      <c r="R233" s="46"/>
    </row>
    <row r="234" spans="1:18" s="9" customFormat="1" ht="18">
      <c r="A234" s="19" t="s">
        <v>24</v>
      </c>
      <c r="B234" s="18">
        <v>179973071.65</v>
      </c>
      <c r="C234" s="21">
        <v>0.9943307190843106</v>
      </c>
      <c r="D234" s="20">
        <v>3755</v>
      </c>
      <c r="E234" s="21">
        <v>0.9947019867549669</v>
      </c>
      <c r="F234" s="19"/>
      <c r="G234" s="18">
        <v>131198673.77000006</v>
      </c>
      <c r="H234" s="21">
        <v>0.9646293975291151</v>
      </c>
      <c r="I234" s="20">
        <v>2767</v>
      </c>
      <c r="J234" s="21">
        <v>0.9597641345820326</v>
      </c>
      <c r="K234" s="21"/>
      <c r="L234" s="46"/>
      <c r="M234" s="18">
        <v>125348645.92999983</v>
      </c>
      <c r="N234" s="21">
        <v>0.9670644076043715</v>
      </c>
      <c r="O234" s="20">
        <v>2663</v>
      </c>
      <c r="P234" s="21">
        <v>0.965204784342153</v>
      </c>
      <c r="Q234" s="21"/>
      <c r="R234" s="46"/>
    </row>
    <row r="235" spans="1:18" s="9" customFormat="1" ht="18">
      <c r="A235" s="19" t="s">
        <v>25</v>
      </c>
      <c r="B235" s="18">
        <v>909106.71</v>
      </c>
      <c r="C235" s="21">
        <v>0.005022711011104042</v>
      </c>
      <c r="D235" s="20">
        <v>18</v>
      </c>
      <c r="E235" s="21">
        <v>0.004768211920529801</v>
      </c>
      <c r="F235" s="19"/>
      <c r="G235" s="18">
        <v>1283583.94</v>
      </c>
      <c r="H235" s="21">
        <v>0.009437464321406665</v>
      </c>
      <c r="I235" s="20">
        <v>38</v>
      </c>
      <c r="J235" s="21">
        <v>0.013180714533472077</v>
      </c>
      <c r="K235" s="21"/>
      <c r="L235" s="46"/>
      <c r="M235" s="18">
        <v>1188621.77</v>
      </c>
      <c r="N235" s="21">
        <v>0.009170213202882352</v>
      </c>
      <c r="O235" s="20">
        <v>29</v>
      </c>
      <c r="P235" s="21">
        <v>0.010511054729974628</v>
      </c>
      <c r="Q235" s="21"/>
      <c r="R235" s="46"/>
    </row>
    <row r="236" spans="1:18" s="9" customFormat="1" ht="18">
      <c r="A236" s="19" t="s">
        <v>26</v>
      </c>
      <c r="B236" s="18">
        <v>0</v>
      </c>
      <c r="C236" s="21">
        <v>0</v>
      </c>
      <c r="D236" s="20">
        <v>0</v>
      </c>
      <c r="E236" s="21">
        <v>0</v>
      </c>
      <c r="F236" s="19"/>
      <c r="G236" s="18">
        <v>1144584.61</v>
      </c>
      <c r="H236" s="21">
        <v>0.008415481125220498</v>
      </c>
      <c r="I236" s="20">
        <v>28</v>
      </c>
      <c r="J236" s="21">
        <v>0.009712105445716268</v>
      </c>
      <c r="K236" s="21"/>
      <c r="L236" s="46"/>
      <c r="M236" s="18">
        <v>693249.18</v>
      </c>
      <c r="N236" s="21">
        <v>0.005348415235002269</v>
      </c>
      <c r="O236" s="20">
        <v>14</v>
      </c>
      <c r="P236" s="21">
        <v>0.005074302283436027</v>
      </c>
      <c r="Q236" s="21"/>
      <c r="R236" s="46"/>
    </row>
    <row r="237" spans="1:18" s="9" customFormat="1" ht="18">
      <c r="A237" s="19" t="s">
        <v>27</v>
      </c>
      <c r="B237" s="18">
        <v>0</v>
      </c>
      <c r="C237" s="21">
        <v>0</v>
      </c>
      <c r="D237" s="20">
        <v>0</v>
      </c>
      <c r="E237" s="21">
        <v>0</v>
      </c>
      <c r="F237" s="19"/>
      <c r="G237" s="18">
        <v>657389.54</v>
      </c>
      <c r="H237" s="21">
        <v>0.0048334122418327696</v>
      </c>
      <c r="I237" s="20">
        <v>22</v>
      </c>
      <c r="J237" s="21">
        <v>0.007630939993062782</v>
      </c>
      <c r="K237" s="21"/>
      <c r="L237" s="46"/>
      <c r="M237" s="18">
        <v>696475.75</v>
      </c>
      <c r="N237" s="21">
        <v>0.005373308212365477</v>
      </c>
      <c r="O237" s="20">
        <v>23</v>
      </c>
      <c r="P237" s="21">
        <v>0.008336353751359188</v>
      </c>
      <c r="Q237" s="21"/>
      <c r="R237" s="46"/>
    </row>
    <row r="238" spans="1:18" s="9" customFormat="1" ht="18">
      <c r="A238" s="19" t="s">
        <v>28</v>
      </c>
      <c r="B238" s="18">
        <v>74082.59</v>
      </c>
      <c r="C238" s="21">
        <v>0.0004092978705702284</v>
      </c>
      <c r="D238" s="20">
        <v>1</v>
      </c>
      <c r="E238" s="21">
        <v>0.00026490066225165563</v>
      </c>
      <c r="F238" s="19"/>
      <c r="G238" s="18">
        <v>248448.15</v>
      </c>
      <c r="H238" s="21">
        <v>0.0018266982612329126</v>
      </c>
      <c r="I238" s="20">
        <v>6</v>
      </c>
      <c r="J238" s="21">
        <v>0.002081165452653486</v>
      </c>
      <c r="K238" s="21"/>
      <c r="L238" s="46"/>
      <c r="M238" s="18">
        <v>135263.89</v>
      </c>
      <c r="N238" s="21">
        <v>0.0010435604843004231</v>
      </c>
      <c r="O238" s="20">
        <v>7</v>
      </c>
      <c r="P238" s="21">
        <v>0.0025371511417180137</v>
      </c>
      <c r="Q238" s="21"/>
      <c r="R238" s="46"/>
    </row>
    <row r="239" spans="1:18" s="9" customFormat="1" ht="18">
      <c r="A239" s="19" t="s">
        <v>29</v>
      </c>
      <c r="B239" s="18">
        <v>0</v>
      </c>
      <c r="C239" s="21">
        <v>0</v>
      </c>
      <c r="D239" s="20">
        <v>0</v>
      </c>
      <c r="E239" s="21">
        <v>0</v>
      </c>
      <c r="F239" s="19"/>
      <c r="G239" s="18">
        <v>94955.47</v>
      </c>
      <c r="H239" s="21">
        <v>0.000698153686970718</v>
      </c>
      <c r="I239" s="20">
        <v>3</v>
      </c>
      <c r="J239" s="21">
        <v>0.001040582726326743</v>
      </c>
      <c r="K239" s="21"/>
      <c r="L239" s="46"/>
      <c r="M239" s="18">
        <v>99582.73</v>
      </c>
      <c r="N239" s="21">
        <v>0.0007682804475515104</v>
      </c>
      <c r="O239" s="20">
        <v>2</v>
      </c>
      <c r="P239" s="21">
        <v>0.0007249003262051468</v>
      </c>
      <c r="Q239" s="21"/>
      <c r="R239" s="46"/>
    </row>
    <row r="240" spans="1:18" s="9" customFormat="1" ht="18">
      <c r="A240" s="19" t="s">
        <v>30</v>
      </c>
      <c r="B240" s="18">
        <v>42946.05</v>
      </c>
      <c r="C240" s="21">
        <v>0.00023727203401504402</v>
      </c>
      <c r="D240" s="20">
        <v>1</v>
      </c>
      <c r="E240" s="21">
        <v>0.00026490066225165563</v>
      </c>
      <c r="F240" s="19"/>
      <c r="G240" s="18">
        <v>1381773.01</v>
      </c>
      <c r="H240" s="21">
        <v>0.010159392834221417</v>
      </c>
      <c r="I240" s="20">
        <v>19</v>
      </c>
      <c r="J240" s="21">
        <v>0.0065903572667360385</v>
      </c>
      <c r="K240" s="21"/>
      <c r="L240" s="46"/>
      <c r="M240" s="18">
        <v>1455841.79</v>
      </c>
      <c r="N240" s="21">
        <v>0.011231814813526319</v>
      </c>
      <c r="O240" s="20">
        <v>21</v>
      </c>
      <c r="P240" s="21">
        <v>0.007611453425154041</v>
      </c>
      <c r="Q240" s="21"/>
      <c r="R240" s="46"/>
    </row>
    <row r="241" spans="1:18" s="9" customFormat="1" ht="18">
      <c r="A241" s="19"/>
      <c r="B241" s="18"/>
      <c r="C241" s="19"/>
      <c r="D241" s="20"/>
      <c r="E241" s="19"/>
      <c r="F241" s="19"/>
      <c r="G241" s="18"/>
      <c r="H241" s="21"/>
      <c r="I241" s="20"/>
      <c r="J241" s="21"/>
      <c r="K241" s="21"/>
      <c r="L241" s="46"/>
      <c r="M241" s="18"/>
      <c r="N241" s="21"/>
      <c r="O241" s="20"/>
      <c r="P241" s="21"/>
      <c r="Q241" s="21"/>
      <c r="R241" s="46"/>
    </row>
    <row r="242" spans="1:18" s="10" customFormat="1" ht="18.75" thickBot="1">
      <c r="A242" s="22"/>
      <c r="B242" s="23">
        <v>180999207.00000003</v>
      </c>
      <c r="C242" s="22"/>
      <c r="D242" s="25">
        <v>3775</v>
      </c>
      <c r="E242" s="31"/>
      <c r="F242" s="22"/>
      <c r="G242" s="23">
        <v>136009408.49000004</v>
      </c>
      <c r="H242" s="26"/>
      <c r="I242" s="25">
        <v>2883</v>
      </c>
      <c r="J242" s="26"/>
      <c r="K242" s="26"/>
      <c r="L242" s="47"/>
      <c r="M242" s="23">
        <v>129617681.03999984</v>
      </c>
      <c r="N242" s="26"/>
      <c r="O242" s="25">
        <v>2759</v>
      </c>
      <c r="P242" s="26"/>
      <c r="Q242" s="26"/>
      <c r="R242" s="47"/>
    </row>
    <row r="243" spans="1:18" s="9" customFormat="1" ht="18.75" thickTop="1">
      <c r="A243" s="19"/>
      <c r="B243" s="18"/>
      <c r="C243" s="19"/>
      <c r="D243" s="20"/>
      <c r="E243" s="19"/>
      <c r="F243" s="19"/>
      <c r="G243" s="19"/>
      <c r="H243" s="18"/>
      <c r="I243" s="21"/>
      <c r="J243" s="20"/>
      <c r="K243" s="21"/>
      <c r="L243" s="46"/>
      <c r="M243" s="19"/>
      <c r="N243" s="18"/>
      <c r="O243" s="21"/>
      <c r="P243" s="20"/>
      <c r="Q243" s="21"/>
      <c r="R243" s="46"/>
    </row>
    <row r="244" spans="1:18" s="9" customFormat="1" ht="18">
      <c r="A244" s="22" t="s">
        <v>4</v>
      </c>
      <c r="B244" s="18"/>
      <c r="C244" s="19"/>
      <c r="D244" s="32">
        <v>1.111</v>
      </c>
      <c r="E244" s="19"/>
      <c r="F244" s="19"/>
      <c r="G244" s="22" t="s">
        <v>4</v>
      </c>
      <c r="H244" s="18"/>
      <c r="I244" s="21"/>
      <c r="J244" s="32">
        <v>2.5394318205785966</v>
      </c>
      <c r="K244" s="21"/>
      <c r="L244" s="46"/>
      <c r="M244" s="22" t="s">
        <v>4</v>
      </c>
      <c r="N244" s="18"/>
      <c r="O244" s="21"/>
      <c r="P244" s="32">
        <v>2.276098164069294</v>
      </c>
      <c r="Q244" s="21"/>
      <c r="R244" s="46"/>
    </row>
    <row r="245" spans="1:18" s="5" customFormat="1" ht="15">
      <c r="A245" s="48"/>
      <c r="B245" s="49"/>
      <c r="C245" s="48"/>
      <c r="D245" s="50"/>
      <c r="E245" s="48"/>
      <c r="F245" s="48"/>
      <c r="G245" s="48"/>
      <c r="H245" s="49"/>
      <c r="I245" s="51"/>
      <c r="J245" s="50"/>
      <c r="K245" s="51"/>
      <c r="L245" s="48"/>
      <c r="M245" s="48"/>
      <c r="N245" s="48"/>
      <c r="O245" s="48"/>
      <c r="P245" s="48"/>
      <c r="Q245" s="48"/>
      <c r="R245" s="48"/>
    </row>
    <row r="246" spans="1:18" s="5" customFormat="1" ht="15">
      <c r="A246" s="48"/>
      <c r="B246" s="49"/>
      <c r="C246" s="48"/>
      <c r="D246" s="50"/>
      <c r="E246" s="48"/>
      <c r="F246" s="48"/>
      <c r="G246" s="48"/>
      <c r="H246" s="49"/>
      <c r="I246" s="51"/>
      <c r="J246" s="50"/>
      <c r="K246" s="51"/>
      <c r="L246" s="48"/>
      <c r="M246" s="48"/>
      <c r="N246" s="48"/>
      <c r="O246" s="48"/>
      <c r="P246" s="48"/>
      <c r="Q246" s="48"/>
      <c r="R246" s="48"/>
    </row>
    <row r="247" spans="1:18" s="5" customFormat="1" ht="15">
      <c r="A247" s="48"/>
      <c r="B247" s="49"/>
      <c r="C247" s="48"/>
      <c r="D247" s="50"/>
      <c r="E247" s="48"/>
      <c r="F247" s="48"/>
      <c r="G247" s="48"/>
      <c r="H247" s="48"/>
      <c r="I247" s="51"/>
      <c r="J247" s="48"/>
      <c r="K247" s="51"/>
      <c r="L247" s="48"/>
      <c r="M247" s="48"/>
      <c r="N247" s="48"/>
      <c r="O247" s="48"/>
      <c r="P247" s="48"/>
      <c r="Q247" s="48"/>
      <c r="R247" s="48"/>
    </row>
    <row r="248" spans="1:18" s="5" customFormat="1" ht="15">
      <c r="A248" s="48"/>
      <c r="B248" s="49"/>
      <c r="C248" s="48"/>
      <c r="D248" s="50"/>
      <c r="E248" s="48"/>
      <c r="F248" s="48"/>
      <c r="G248" s="48"/>
      <c r="H248" s="48"/>
      <c r="I248" s="51"/>
      <c r="J248" s="48"/>
      <c r="K248" s="51"/>
      <c r="L248" s="48"/>
      <c r="M248" s="48"/>
      <c r="N248" s="48"/>
      <c r="O248" s="48"/>
      <c r="P248" s="48"/>
      <c r="Q248" s="48"/>
      <c r="R248" s="48"/>
    </row>
    <row r="249" spans="1:18" s="5" customFormat="1" ht="15">
      <c r="A249" s="48"/>
      <c r="B249" s="49"/>
      <c r="C249" s="48"/>
      <c r="D249" s="50"/>
      <c r="E249" s="48"/>
      <c r="F249" s="48"/>
      <c r="G249" s="48"/>
      <c r="H249" s="48"/>
      <c r="I249" s="51"/>
      <c r="J249" s="48"/>
      <c r="K249" s="51"/>
      <c r="L249" s="48"/>
      <c r="M249" s="48"/>
      <c r="N249" s="48"/>
      <c r="O249" s="48"/>
      <c r="P249" s="48"/>
      <c r="Q249" s="48"/>
      <c r="R249" s="48"/>
    </row>
    <row r="250" spans="1:18" s="5" customFormat="1" ht="15">
      <c r="A250" s="48"/>
      <c r="B250" s="49"/>
      <c r="C250" s="48"/>
      <c r="D250" s="50"/>
      <c r="E250" s="48"/>
      <c r="F250" s="48"/>
      <c r="G250" s="48"/>
      <c r="H250" s="48"/>
      <c r="I250" s="51"/>
      <c r="J250" s="48"/>
      <c r="K250" s="51"/>
      <c r="L250" s="48"/>
      <c r="M250" s="48"/>
      <c r="N250" s="48"/>
      <c r="O250" s="48"/>
      <c r="P250" s="48"/>
      <c r="Q250" s="48"/>
      <c r="R250" s="48"/>
    </row>
    <row r="251" spans="1:18" s="5" customFormat="1" ht="18">
      <c r="A251" s="48"/>
      <c r="B251" s="49"/>
      <c r="C251" s="48"/>
      <c r="D251" s="50"/>
      <c r="E251" s="48"/>
      <c r="F251" s="48"/>
      <c r="G251" s="48"/>
      <c r="H251" s="48"/>
      <c r="I251" s="51"/>
      <c r="J251" s="48"/>
      <c r="K251" s="51"/>
      <c r="L251" s="48"/>
      <c r="M251" s="48"/>
      <c r="N251" s="48"/>
      <c r="O251" s="48"/>
      <c r="P251" s="48"/>
      <c r="Q251" s="55"/>
      <c r="R251" s="48"/>
    </row>
    <row r="252" spans="1:18" s="5" customFormat="1" ht="18">
      <c r="A252" s="48"/>
      <c r="B252" s="49"/>
      <c r="C252" s="48"/>
      <c r="D252" s="50"/>
      <c r="E252" s="48"/>
      <c r="F252" s="48"/>
      <c r="G252" s="48"/>
      <c r="H252" s="48"/>
      <c r="I252" s="51"/>
      <c r="J252" s="48"/>
      <c r="K252" s="51"/>
      <c r="L252" s="48"/>
      <c r="M252" s="48"/>
      <c r="N252" s="48"/>
      <c r="O252" s="48"/>
      <c r="P252" s="48"/>
      <c r="Q252" s="55"/>
      <c r="R252" s="48"/>
    </row>
    <row r="253" spans="1:18" s="5" customFormat="1" ht="15">
      <c r="A253" s="48"/>
      <c r="B253" s="49"/>
      <c r="C253" s="48"/>
      <c r="D253" s="50"/>
      <c r="E253" s="48"/>
      <c r="F253" s="48"/>
      <c r="G253" s="48"/>
      <c r="H253" s="48"/>
      <c r="I253" s="51"/>
      <c r="J253" s="48"/>
      <c r="K253" s="51"/>
      <c r="L253" s="48"/>
      <c r="M253" s="48"/>
      <c r="N253" s="48"/>
      <c r="O253" s="48"/>
      <c r="P253" s="48"/>
      <c r="Q253" s="48"/>
      <c r="R253" s="48"/>
    </row>
    <row r="254" spans="1:18" s="5" customFormat="1" ht="15">
      <c r="A254" s="48"/>
      <c r="B254" s="49"/>
      <c r="C254" s="48"/>
      <c r="D254" s="50"/>
      <c r="E254" s="48"/>
      <c r="F254" s="48"/>
      <c r="G254" s="48"/>
      <c r="H254" s="48"/>
      <c r="I254" s="51"/>
      <c r="J254" s="48"/>
      <c r="K254" s="51"/>
      <c r="L254" s="48"/>
      <c r="M254" s="48"/>
      <c r="N254" s="48"/>
      <c r="O254" s="48"/>
      <c r="P254" s="48"/>
      <c r="Q254" s="48"/>
      <c r="R254" s="48"/>
    </row>
    <row r="255" spans="1:18" s="5" customFormat="1" ht="15">
      <c r="A255" s="48"/>
      <c r="B255" s="49"/>
      <c r="C255" s="48"/>
      <c r="D255" s="50"/>
      <c r="E255" s="48"/>
      <c r="F255" s="48"/>
      <c r="G255" s="48"/>
      <c r="H255" s="48"/>
      <c r="I255" s="51"/>
      <c r="J255" s="48"/>
      <c r="K255" s="51"/>
      <c r="L255" s="48"/>
      <c r="M255" s="48"/>
      <c r="N255" s="48"/>
      <c r="O255" s="48"/>
      <c r="P255" s="48"/>
      <c r="Q255" s="48"/>
      <c r="R255" s="48"/>
    </row>
    <row r="256" spans="2:11" s="5" customFormat="1" ht="15">
      <c r="B256" s="6"/>
      <c r="D256" s="7"/>
      <c r="I256" s="8"/>
      <c r="K256" s="8"/>
    </row>
    <row r="257" spans="2:11" s="5" customFormat="1" ht="15">
      <c r="B257" s="6"/>
      <c r="D257" s="7"/>
      <c r="I257" s="8"/>
      <c r="K257" s="8"/>
    </row>
    <row r="258" spans="2:11" s="5" customFormat="1" ht="15">
      <c r="B258" s="6"/>
      <c r="D258" s="7"/>
      <c r="I258" s="8"/>
      <c r="K258" s="8"/>
    </row>
    <row r="259" spans="2:11" s="5" customFormat="1" ht="15">
      <c r="B259" s="6"/>
      <c r="D259" s="7"/>
      <c r="I259" s="8"/>
      <c r="K259" s="8"/>
    </row>
    <row r="260" spans="2:11" s="5" customFormat="1" ht="15">
      <c r="B260" s="6"/>
      <c r="D260" s="7"/>
      <c r="I260" s="8"/>
      <c r="K260" s="8"/>
    </row>
    <row r="261" spans="2:11" s="5" customFormat="1" ht="15">
      <c r="B261" s="6"/>
      <c r="D261" s="7"/>
      <c r="I261" s="8"/>
      <c r="K261" s="8"/>
    </row>
    <row r="262" spans="2:11" s="5" customFormat="1" ht="15">
      <c r="B262" s="6"/>
      <c r="D262" s="7"/>
      <c r="I262" s="8"/>
      <c r="K262" s="8"/>
    </row>
    <row r="263" spans="2:11" s="5" customFormat="1" ht="15">
      <c r="B263" s="6"/>
      <c r="D263" s="7"/>
      <c r="I263" s="8"/>
      <c r="K263" s="8"/>
    </row>
    <row r="264" spans="2:11" s="5" customFormat="1" ht="15">
      <c r="B264" s="6"/>
      <c r="D264" s="7"/>
      <c r="I264" s="8"/>
      <c r="K264" s="8"/>
    </row>
    <row r="265" spans="2:11" s="5" customFormat="1" ht="15">
      <c r="B265" s="6"/>
      <c r="D265" s="7"/>
      <c r="I265" s="8"/>
      <c r="K265" s="8"/>
    </row>
    <row r="266" spans="2:11" s="5" customFormat="1" ht="15">
      <c r="B266" s="6"/>
      <c r="D266" s="7"/>
      <c r="I266" s="8"/>
      <c r="K266" s="8"/>
    </row>
    <row r="267" spans="2:11" s="5" customFormat="1" ht="15">
      <c r="B267" s="6"/>
      <c r="D267" s="7"/>
      <c r="I267" s="8"/>
      <c r="K267" s="8"/>
    </row>
    <row r="268" spans="2:11" s="5" customFormat="1" ht="15">
      <c r="B268" s="6"/>
      <c r="D268" s="7"/>
      <c r="I268" s="8"/>
      <c r="K268" s="8"/>
    </row>
    <row r="269" spans="2:11" s="5" customFormat="1" ht="15">
      <c r="B269" s="6"/>
      <c r="D269" s="7"/>
      <c r="I269" s="8"/>
      <c r="K269" s="8"/>
    </row>
    <row r="270" spans="2:11" s="5" customFormat="1" ht="15">
      <c r="B270" s="6"/>
      <c r="D270" s="7"/>
      <c r="I270" s="8"/>
      <c r="K270" s="8"/>
    </row>
    <row r="271" spans="2:11" s="5" customFormat="1" ht="15">
      <c r="B271" s="6"/>
      <c r="D271" s="7"/>
      <c r="I271" s="8"/>
      <c r="K271" s="8"/>
    </row>
    <row r="272" spans="2:11" s="5" customFormat="1" ht="15">
      <c r="B272" s="6"/>
      <c r="D272" s="7"/>
      <c r="I272" s="8"/>
      <c r="K272" s="8"/>
    </row>
    <row r="273" spans="2:11" s="5" customFormat="1" ht="15">
      <c r="B273" s="6"/>
      <c r="D273" s="7"/>
      <c r="I273" s="8"/>
      <c r="K273" s="8"/>
    </row>
    <row r="274" spans="2:11" s="5" customFormat="1" ht="15">
      <c r="B274" s="6"/>
      <c r="D274" s="7"/>
      <c r="I274" s="8"/>
      <c r="K274" s="8"/>
    </row>
    <row r="275" spans="2:11" s="5" customFormat="1" ht="15">
      <c r="B275" s="6"/>
      <c r="D275" s="7"/>
      <c r="I275" s="8"/>
      <c r="K275" s="8"/>
    </row>
    <row r="276" spans="2:11" s="5" customFormat="1" ht="15">
      <c r="B276" s="6"/>
      <c r="D276" s="7"/>
      <c r="I276" s="8"/>
      <c r="K276" s="8"/>
    </row>
    <row r="277" spans="2:11" s="5" customFormat="1" ht="15">
      <c r="B277" s="6"/>
      <c r="D277" s="7"/>
      <c r="I277" s="8"/>
      <c r="K277" s="8"/>
    </row>
    <row r="278" spans="2:11" s="5" customFormat="1" ht="15">
      <c r="B278" s="6"/>
      <c r="D278" s="7"/>
      <c r="I278" s="8"/>
      <c r="K278" s="8"/>
    </row>
    <row r="279" spans="2:11" s="5" customFormat="1" ht="15">
      <c r="B279" s="6"/>
      <c r="D279" s="7"/>
      <c r="I279" s="8"/>
      <c r="K279" s="8"/>
    </row>
    <row r="280" spans="2:11" s="5" customFormat="1" ht="15">
      <c r="B280" s="6"/>
      <c r="D280" s="7"/>
      <c r="I280" s="8"/>
      <c r="K280" s="8"/>
    </row>
    <row r="281" spans="2:11" s="5" customFormat="1" ht="15">
      <c r="B281" s="6"/>
      <c r="D281" s="7"/>
      <c r="I281" s="8"/>
      <c r="K281" s="8"/>
    </row>
    <row r="282" spans="2:11" s="5" customFormat="1" ht="15">
      <c r="B282" s="6"/>
      <c r="D282" s="7"/>
      <c r="I282" s="8"/>
      <c r="K282" s="8"/>
    </row>
    <row r="283" spans="2:11" s="5" customFormat="1" ht="15">
      <c r="B283" s="6"/>
      <c r="D283" s="7"/>
      <c r="I283" s="8"/>
      <c r="K283" s="8"/>
    </row>
    <row r="284" spans="2:11" s="5" customFormat="1" ht="15">
      <c r="B284" s="6"/>
      <c r="D284" s="7"/>
      <c r="I284" s="8"/>
      <c r="K284" s="8"/>
    </row>
    <row r="285" spans="2:11" s="5" customFormat="1" ht="15">
      <c r="B285" s="6"/>
      <c r="D285" s="7"/>
      <c r="I285" s="8"/>
      <c r="K285" s="8"/>
    </row>
    <row r="286" spans="2:11" s="5" customFormat="1" ht="15">
      <c r="B286" s="6"/>
      <c r="D286" s="7"/>
      <c r="I286" s="8"/>
      <c r="K286" s="8"/>
    </row>
    <row r="287" spans="2:11" s="5" customFormat="1" ht="15">
      <c r="B287" s="6"/>
      <c r="D287" s="7"/>
      <c r="I287" s="8"/>
      <c r="K287" s="8"/>
    </row>
    <row r="288" spans="2:11" s="5" customFormat="1" ht="15">
      <c r="B288" s="6"/>
      <c r="D288" s="7"/>
      <c r="I288" s="8"/>
      <c r="K288" s="8"/>
    </row>
    <row r="289" spans="2:11" s="5" customFormat="1" ht="15">
      <c r="B289" s="6"/>
      <c r="D289" s="7"/>
      <c r="I289" s="8"/>
      <c r="K289" s="8"/>
    </row>
    <row r="290" spans="2:11" s="5" customFormat="1" ht="15">
      <c r="B290" s="6"/>
      <c r="D290" s="7"/>
      <c r="I290" s="8"/>
      <c r="K290" s="8"/>
    </row>
    <row r="291" spans="2:11" s="5" customFormat="1" ht="15">
      <c r="B291" s="6"/>
      <c r="D291" s="7"/>
      <c r="I291" s="8"/>
      <c r="K291" s="8"/>
    </row>
    <row r="292" spans="2:11" s="5" customFormat="1" ht="15">
      <c r="B292" s="6"/>
      <c r="D292" s="7"/>
      <c r="I292" s="8"/>
      <c r="K292" s="8"/>
    </row>
    <row r="293" spans="2:11" s="5" customFormat="1" ht="15">
      <c r="B293" s="6"/>
      <c r="D293" s="7"/>
      <c r="I293" s="8"/>
      <c r="K293" s="8"/>
    </row>
    <row r="294" spans="2:11" s="5" customFormat="1" ht="15">
      <c r="B294" s="6"/>
      <c r="D294" s="7"/>
      <c r="I294" s="8"/>
      <c r="K294" s="8"/>
    </row>
    <row r="295" spans="2:11" s="5" customFormat="1" ht="15">
      <c r="B295" s="6"/>
      <c r="D295" s="7"/>
      <c r="I295" s="8"/>
      <c r="K295" s="8"/>
    </row>
    <row r="296" spans="2:11" s="5" customFormat="1" ht="15">
      <c r="B296" s="6"/>
      <c r="D296" s="7"/>
      <c r="I296" s="8"/>
      <c r="K296" s="8"/>
    </row>
    <row r="297" spans="2:11" s="5" customFormat="1" ht="15">
      <c r="B297" s="6"/>
      <c r="D297" s="7"/>
      <c r="I297" s="8"/>
      <c r="K297" s="8"/>
    </row>
    <row r="298" spans="2:11" s="5" customFormat="1" ht="15">
      <c r="B298" s="6"/>
      <c r="D298" s="7"/>
      <c r="I298" s="8"/>
      <c r="K298" s="8"/>
    </row>
    <row r="299" spans="2:11" s="5" customFormat="1" ht="15">
      <c r="B299" s="6"/>
      <c r="D299" s="7"/>
      <c r="I299" s="8"/>
      <c r="K299" s="8"/>
    </row>
    <row r="300" spans="2:11" s="5" customFormat="1" ht="15">
      <c r="B300" s="6"/>
      <c r="D300" s="7"/>
      <c r="I300" s="8"/>
      <c r="K300" s="8"/>
    </row>
    <row r="301" spans="2:11" s="5" customFormat="1" ht="15">
      <c r="B301" s="6"/>
      <c r="D301" s="7"/>
      <c r="I301" s="8"/>
      <c r="K301" s="8"/>
    </row>
    <row r="302" spans="2:11" s="5" customFormat="1" ht="15">
      <c r="B302" s="6"/>
      <c r="D302" s="7"/>
      <c r="I302" s="8"/>
      <c r="K302" s="8"/>
    </row>
    <row r="303" spans="2:11" s="5" customFormat="1" ht="15">
      <c r="B303" s="6"/>
      <c r="D303" s="7"/>
      <c r="I303" s="8"/>
      <c r="K303" s="8"/>
    </row>
    <row r="304" spans="2:11" s="5" customFormat="1" ht="15">
      <c r="B304" s="6"/>
      <c r="D304" s="7"/>
      <c r="I304" s="8"/>
      <c r="K304" s="8"/>
    </row>
    <row r="305" spans="2:11" s="5" customFormat="1" ht="15">
      <c r="B305" s="6"/>
      <c r="D305" s="7"/>
      <c r="I305" s="8"/>
      <c r="K305" s="8"/>
    </row>
    <row r="306" spans="2:11" s="5" customFormat="1" ht="15">
      <c r="B306" s="6"/>
      <c r="D306" s="7"/>
      <c r="I306" s="8"/>
      <c r="K306" s="8"/>
    </row>
    <row r="307" spans="2:11" s="5" customFormat="1" ht="15">
      <c r="B307" s="6"/>
      <c r="D307" s="7"/>
      <c r="I307" s="8"/>
      <c r="K307" s="8"/>
    </row>
    <row r="308" spans="2:11" s="5" customFormat="1" ht="15">
      <c r="B308" s="6"/>
      <c r="D308" s="7"/>
      <c r="I308" s="8"/>
      <c r="K308" s="8"/>
    </row>
    <row r="309" spans="2:11" s="5" customFormat="1" ht="15">
      <c r="B309" s="6"/>
      <c r="D309" s="7"/>
      <c r="I309" s="8"/>
      <c r="K309" s="8"/>
    </row>
    <row r="310" spans="2:11" s="5" customFormat="1" ht="15">
      <c r="B310" s="6"/>
      <c r="D310" s="7"/>
      <c r="I310" s="8"/>
      <c r="K310" s="8"/>
    </row>
    <row r="311" spans="2:11" s="5" customFormat="1" ht="15">
      <c r="B311" s="6"/>
      <c r="D311" s="7"/>
      <c r="I311" s="8"/>
      <c r="K311" s="8"/>
    </row>
    <row r="312" spans="2:11" s="5" customFormat="1" ht="15">
      <c r="B312" s="6"/>
      <c r="D312" s="7"/>
      <c r="I312" s="8"/>
      <c r="K312" s="8"/>
    </row>
    <row r="313" spans="2:11" s="5" customFormat="1" ht="15">
      <c r="B313" s="6"/>
      <c r="D313" s="7"/>
      <c r="I313" s="8"/>
      <c r="K313" s="8"/>
    </row>
    <row r="314" spans="2:11" s="5" customFormat="1" ht="15">
      <c r="B314" s="6"/>
      <c r="D314" s="7"/>
      <c r="I314" s="8"/>
      <c r="K314" s="8"/>
    </row>
    <row r="315" spans="2:11" s="5" customFormat="1" ht="15">
      <c r="B315" s="6"/>
      <c r="D315" s="7"/>
      <c r="I315" s="8"/>
      <c r="K315" s="8"/>
    </row>
    <row r="316" spans="2:11" s="5" customFormat="1" ht="15">
      <c r="B316" s="6"/>
      <c r="D316" s="7"/>
      <c r="I316" s="8"/>
      <c r="K316" s="8"/>
    </row>
    <row r="317" spans="2:11" s="5" customFormat="1" ht="15">
      <c r="B317" s="6"/>
      <c r="D317" s="7"/>
      <c r="I317" s="8"/>
      <c r="K317" s="8"/>
    </row>
    <row r="318" spans="2:11" s="5" customFormat="1" ht="15">
      <c r="B318" s="6"/>
      <c r="D318" s="7"/>
      <c r="I318" s="8"/>
      <c r="K318" s="8"/>
    </row>
    <row r="319" spans="2:11" s="5" customFormat="1" ht="15">
      <c r="B319" s="6"/>
      <c r="D319" s="7"/>
      <c r="I319" s="8"/>
      <c r="K319" s="8"/>
    </row>
    <row r="320" spans="2:11" s="5" customFormat="1" ht="15">
      <c r="B320" s="6"/>
      <c r="D320" s="7"/>
      <c r="I320" s="8"/>
      <c r="K320" s="8"/>
    </row>
    <row r="321" spans="2:11" s="5" customFormat="1" ht="15">
      <c r="B321" s="6"/>
      <c r="D321" s="7"/>
      <c r="I321" s="8"/>
      <c r="K321" s="8"/>
    </row>
    <row r="322" spans="2:11" s="5" customFormat="1" ht="15">
      <c r="B322" s="6"/>
      <c r="D322" s="7"/>
      <c r="I322" s="8"/>
      <c r="K322" s="8"/>
    </row>
    <row r="323" spans="2:11" s="5" customFormat="1" ht="15">
      <c r="B323" s="6"/>
      <c r="D323" s="7"/>
      <c r="I323" s="8"/>
      <c r="K323" s="8"/>
    </row>
    <row r="324" spans="2:11" s="5" customFormat="1" ht="15">
      <c r="B324" s="6"/>
      <c r="D324" s="7"/>
      <c r="I324" s="8"/>
      <c r="K324" s="8"/>
    </row>
    <row r="325" spans="2:11" s="5" customFormat="1" ht="15">
      <c r="B325" s="6"/>
      <c r="D325" s="7"/>
      <c r="I325" s="8"/>
      <c r="K325" s="8"/>
    </row>
    <row r="326" spans="2:11" s="5" customFormat="1" ht="15">
      <c r="B326" s="6"/>
      <c r="D326" s="7"/>
      <c r="I326" s="8"/>
      <c r="K326" s="8"/>
    </row>
    <row r="327" spans="2:11" s="5" customFormat="1" ht="15">
      <c r="B327" s="6"/>
      <c r="D327" s="7"/>
      <c r="I327" s="8"/>
      <c r="K327" s="8"/>
    </row>
    <row r="328" spans="2:11" s="5" customFormat="1" ht="15">
      <c r="B328" s="6"/>
      <c r="D328" s="7"/>
      <c r="I328" s="8"/>
      <c r="K328" s="8"/>
    </row>
    <row r="329" spans="2:11" s="5" customFormat="1" ht="15">
      <c r="B329" s="6"/>
      <c r="D329" s="7"/>
      <c r="I329" s="8"/>
      <c r="K329" s="8"/>
    </row>
    <row r="330" spans="2:11" s="5" customFormat="1" ht="15">
      <c r="B330" s="6"/>
      <c r="D330" s="7"/>
      <c r="I330" s="8"/>
      <c r="K330" s="8"/>
    </row>
    <row r="331" spans="2:11" s="5" customFormat="1" ht="15">
      <c r="B331" s="6"/>
      <c r="D331" s="7"/>
      <c r="I331" s="8"/>
      <c r="K331" s="8"/>
    </row>
    <row r="332" spans="2:11" s="5" customFormat="1" ht="15">
      <c r="B332" s="6"/>
      <c r="D332" s="7"/>
      <c r="I332" s="8"/>
      <c r="K332" s="8"/>
    </row>
    <row r="333" spans="2:11" s="5" customFormat="1" ht="15">
      <c r="B333" s="6"/>
      <c r="D333" s="7"/>
      <c r="I333" s="8"/>
      <c r="K333" s="8"/>
    </row>
    <row r="334" spans="2:11" s="5" customFormat="1" ht="15">
      <c r="B334" s="6"/>
      <c r="D334" s="7"/>
      <c r="I334" s="8"/>
      <c r="K334" s="8"/>
    </row>
    <row r="335" spans="2:11" s="5" customFormat="1" ht="15">
      <c r="B335" s="6"/>
      <c r="D335" s="7"/>
      <c r="I335" s="8"/>
      <c r="K335" s="8"/>
    </row>
    <row r="336" spans="2:11" s="5" customFormat="1" ht="15">
      <c r="B336" s="6"/>
      <c r="D336" s="7"/>
      <c r="I336" s="8"/>
      <c r="K336" s="8"/>
    </row>
  </sheetData>
  <mergeCells count="3">
    <mergeCell ref="A1:E1"/>
    <mergeCell ref="G1:K1"/>
    <mergeCell ref="M1:Q1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23" r:id="rId1"/>
  <rowBreaks count="3" manualBreakCount="3">
    <brk id="76" max="28" man="1"/>
    <brk id="161" max="28" man="1"/>
    <brk id="2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256"/>
  <sheetViews>
    <sheetView tabSelected="1" view="pageBreakPreview" zoomScale="60" workbookViewId="0" topLeftCell="AS1">
      <selection activeCell="AX1" sqref="AX1:BB1"/>
    </sheetView>
  </sheetViews>
  <sheetFormatPr defaultColWidth="9.140625" defaultRowHeight="12.75"/>
  <cols>
    <col min="1" max="1" width="53.140625" style="0" customWidth="1"/>
    <col min="2" max="2" width="37.8515625" style="0" customWidth="1"/>
    <col min="3" max="3" width="17.421875" style="0" customWidth="1"/>
    <col min="4" max="4" width="21.7109375" style="0" customWidth="1"/>
    <col min="5" max="5" width="15.28125" style="0" customWidth="1"/>
    <col min="8" max="8" width="47.57421875" style="0" customWidth="1"/>
    <col min="9" max="9" width="15.7109375" style="0" bestFit="1" customWidth="1"/>
    <col min="10" max="10" width="19.8515625" style="0" customWidth="1"/>
    <col min="11" max="11" width="10.8515625" style="0" bestFit="1" customWidth="1"/>
    <col min="14" max="14" width="44.00390625" style="0" customWidth="1"/>
    <col min="15" max="15" width="16.28125" style="0" customWidth="1"/>
    <col min="16" max="16" width="19.00390625" style="0" customWidth="1"/>
    <col min="17" max="17" width="12.7109375" style="0" customWidth="1"/>
    <col min="18" max="18" width="13.140625" style="0" customWidth="1"/>
    <col min="20" max="20" width="37.28125" style="0" customWidth="1"/>
    <col min="21" max="21" width="15.421875" style="0" bestFit="1" customWidth="1"/>
    <col min="22" max="22" width="24.8515625" style="0" customWidth="1"/>
    <col min="23" max="23" width="22.28125" style="0" customWidth="1"/>
    <col min="26" max="26" width="50.00390625" style="0" customWidth="1"/>
    <col min="27" max="27" width="15.421875" style="0" bestFit="1" customWidth="1"/>
    <col min="28" max="28" width="20.57421875" style="0" customWidth="1"/>
    <col min="29" max="29" width="15.8515625" style="0" customWidth="1"/>
    <col min="32" max="32" width="43.28125" style="0" customWidth="1"/>
    <col min="33" max="33" width="14.421875" style="0" customWidth="1"/>
    <col min="34" max="34" width="19.8515625" style="0" customWidth="1"/>
    <col min="35" max="35" width="16.57421875" style="0" customWidth="1"/>
    <col min="38" max="38" width="44.7109375" style="0" customWidth="1"/>
    <col min="39" max="39" width="15.57421875" style="0" customWidth="1"/>
    <col min="40" max="40" width="18.57421875" style="0" customWidth="1"/>
    <col min="41" max="41" width="13.421875" style="0" customWidth="1"/>
    <col min="44" max="44" width="43.8515625" style="0" customWidth="1"/>
    <col min="45" max="45" width="15.28125" style="0" customWidth="1"/>
    <col min="46" max="46" width="26.28125" style="0" customWidth="1"/>
    <col min="47" max="47" width="15.57421875" style="0" customWidth="1"/>
    <col min="50" max="50" width="32.421875" style="0" customWidth="1"/>
    <col min="51" max="51" width="26.00390625" style="0" customWidth="1"/>
    <col min="52" max="52" width="22.00390625" style="0" customWidth="1"/>
    <col min="53" max="53" width="16.28125" style="0" customWidth="1"/>
  </cols>
  <sheetData>
    <row r="1" spans="1:54" ht="23.25">
      <c r="A1" s="19"/>
      <c r="B1" s="57" t="s">
        <v>113</v>
      </c>
      <c r="C1" s="57"/>
      <c r="D1" s="57"/>
      <c r="E1" s="57"/>
      <c r="F1" s="57"/>
      <c r="G1" s="44"/>
      <c r="H1" s="57" t="s">
        <v>117</v>
      </c>
      <c r="I1" s="57"/>
      <c r="J1" s="57"/>
      <c r="K1" s="57"/>
      <c r="L1" s="57"/>
      <c r="M1" s="44"/>
      <c r="N1" s="57" t="s">
        <v>122</v>
      </c>
      <c r="O1" s="57"/>
      <c r="P1" s="57"/>
      <c r="Q1" s="57"/>
      <c r="R1" s="57"/>
      <c r="S1" s="44"/>
      <c r="T1" s="57" t="s">
        <v>127</v>
      </c>
      <c r="U1" s="57"/>
      <c r="V1" s="57"/>
      <c r="W1" s="57"/>
      <c r="X1" s="57"/>
      <c r="Y1" s="44"/>
      <c r="Z1" s="57" t="s">
        <v>131</v>
      </c>
      <c r="AA1" s="57"/>
      <c r="AB1" s="57"/>
      <c r="AC1" s="57"/>
      <c r="AD1" s="57"/>
      <c r="AE1" s="44"/>
      <c r="AF1" s="57" t="s">
        <v>135</v>
      </c>
      <c r="AG1" s="57"/>
      <c r="AH1" s="57"/>
      <c r="AI1" s="57"/>
      <c r="AJ1" s="57"/>
      <c r="AK1" s="44"/>
      <c r="AL1" s="57" t="s">
        <v>139</v>
      </c>
      <c r="AM1" s="57"/>
      <c r="AN1" s="57"/>
      <c r="AO1" s="57"/>
      <c r="AP1" s="57"/>
      <c r="AQ1" s="44"/>
      <c r="AR1" s="57" t="s">
        <v>143</v>
      </c>
      <c r="AS1" s="57"/>
      <c r="AT1" s="57"/>
      <c r="AU1" s="57"/>
      <c r="AV1" s="57"/>
      <c r="AW1" s="44"/>
      <c r="AX1" s="57" t="s">
        <v>147</v>
      </c>
      <c r="AY1" s="57"/>
      <c r="AZ1" s="57"/>
      <c r="BA1" s="57"/>
      <c r="BB1" s="57"/>
    </row>
    <row r="2" spans="1:54" ht="23.25">
      <c r="A2" s="19"/>
      <c r="B2" s="43" t="s">
        <v>114</v>
      </c>
      <c r="C2" s="14"/>
      <c r="D2" s="16"/>
      <c r="E2" s="15"/>
      <c r="F2" s="16"/>
      <c r="G2" s="45"/>
      <c r="H2" s="43" t="s">
        <v>118</v>
      </c>
      <c r="I2" s="14"/>
      <c r="J2" s="16"/>
      <c r="K2" s="15"/>
      <c r="L2" s="16"/>
      <c r="M2" s="45"/>
      <c r="N2" s="43" t="s">
        <v>121</v>
      </c>
      <c r="O2" s="14"/>
      <c r="P2" s="16"/>
      <c r="Q2" s="15"/>
      <c r="R2" s="16"/>
      <c r="S2" s="45"/>
      <c r="T2" s="43" t="s">
        <v>128</v>
      </c>
      <c r="U2" s="14"/>
      <c r="V2" s="16"/>
      <c r="W2" s="15"/>
      <c r="X2" s="16"/>
      <c r="Y2" s="45"/>
      <c r="Z2" s="43" t="s">
        <v>132</v>
      </c>
      <c r="AA2" s="14"/>
      <c r="AB2" s="16"/>
      <c r="AC2" s="15"/>
      <c r="AD2" s="16"/>
      <c r="AE2" s="45"/>
      <c r="AF2" s="43" t="s">
        <v>136</v>
      </c>
      <c r="AG2" s="14"/>
      <c r="AH2" s="16"/>
      <c r="AI2" s="15"/>
      <c r="AJ2" s="16"/>
      <c r="AK2" s="45"/>
      <c r="AL2" s="43" t="s">
        <v>140</v>
      </c>
      <c r="AM2" s="14"/>
      <c r="AN2" s="16"/>
      <c r="AO2" s="15"/>
      <c r="AP2" s="16"/>
      <c r="AQ2" s="45"/>
      <c r="AR2" s="43" t="s">
        <v>144</v>
      </c>
      <c r="AS2" s="14"/>
      <c r="AT2" s="16"/>
      <c r="AU2" s="15"/>
      <c r="AV2" s="16"/>
      <c r="AW2" s="45"/>
      <c r="AX2" s="43" t="s">
        <v>148</v>
      </c>
      <c r="AY2" s="14"/>
      <c r="AZ2" s="16"/>
      <c r="BA2" s="15"/>
      <c r="BB2" s="16"/>
    </row>
    <row r="3" spans="1:54" ht="18">
      <c r="A3" s="19"/>
      <c r="B3" s="13"/>
      <c r="C3" s="14"/>
      <c r="D3" s="16"/>
      <c r="E3" s="15"/>
      <c r="F3" s="16"/>
      <c r="G3" s="45"/>
      <c r="H3" s="13"/>
      <c r="I3" s="14"/>
      <c r="J3" s="16"/>
      <c r="K3" s="15"/>
      <c r="L3" s="16"/>
      <c r="M3" s="45"/>
      <c r="N3" s="13"/>
      <c r="O3" s="14"/>
      <c r="P3" s="16"/>
      <c r="Q3" s="15"/>
      <c r="R3" s="16"/>
      <c r="S3" s="45"/>
      <c r="T3" s="13"/>
      <c r="U3" s="14"/>
      <c r="V3" s="16"/>
      <c r="W3" s="15"/>
      <c r="X3" s="16"/>
      <c r="Y3" s="45"/>
      <c r="Z3" s="13"/>
      <c r="AA3" s="14"/>
      <c r="AB3" s="16"/>
      <c r="AC3" s="15"/>
      <c r="AD3" s="16"/>
      <c r="AE3" s="45"/>
      <c r="AF3" s="13"/>
      <c r="AG3" s="14"/>
      <c r="AH3" s="16"/>
      <c r="AI3" s="15"/>
      <c r="AJ3" s="16"/>
      <c r="AK3" s="45"/>
      <c r="AL3" s="13"/>
      <c r="AM3" s="14"/>
      <c r="AN3" s="16"/>
      <c r="AO3" s="15"/>
      <c r="AP3" s="16"/>
      <c r="AQ3" s="45"/>
      <c r="AR3" s="13"/>
      <c r="AS3" s="14"/>
      <c r="AT3" s="16"/>
      <c r="AU3" s="15"/>
      <c r="AV3" s="16"/>
      <c r="AW3" s="45"/>
      <c r="AX3" s="13"/>
      <c r="AY3" s="14"/>
      <c r="AZ3" s="16"/>
      <c r="BA3" s="15"/>
      <c r="BB3" s="16"/>
    </row>
    <row r="4" spans="1:54" ht="18.75">
      <c r="A4" s="17" t="s">
        <v>77</v>
      </c>
      <c r="B4" s="17"/>
      <c r="C4" s="18"/>
      <c r="D4" s="21"/>
      <c r="E4" s="20"/>
      <c r="F4" s="21"/>
      <c r="G4" s="46"/>
      <c r="H4" s="17" t="s">
        <v>77</v>
      </c>
      <c r="I4" s="18"/>
      <c r="J4" s="21"/>
      <c r="K4" s="20"/>
      <c r="L4" s="21"/>
      <c r="M4" s="46"/>
      <c r="N4" s="17" t="s">
        <v>77</v>
      </c>
      <c r="O4" s="18"/>
      <c r="P4" s="21"/>
      <c r="Q4" s="20"/>
      <c r="R4" s="21"/>
      <c r="S4" s="46"/>
      <c r="T4" s="17" t="s">
        <v>77</v>
      </c>
      <c r="U4" s="18"/>
      <c r="V4" s="21"/>
      <c r="W4" s="20"/>
      <c r="X4" s="21"/>
      <c r="Y4" s="46"/>
      <c r="Z4" s="17" t="s">
        <v>77</v>
      </c>
      <c r="AA4" s="18"/>
      <c r="AB4" s="21"/>
      <c r="AC4" s="20"/>
      <c r="AD4" s="21"/>
      <c r="AE4" s="46"/>
      <c r="AF4" s="17" t="s">
        <v>77</v>
      </c>
      <c r="AG4" s="18"/>
      <c r="AH4" s="21"/>
      <c r="AI4" s="20"/>
      <c r="AJ4" s="21"/>
      <c r="AK4" s="46"/>
      <c r="AL4" s="17" t="s">
        <v>77</v>
      </c>
      <c r="AM4" s="18"/>
      <c r="AN4" s="21"/>
      <c r="AO4" s="20"/>
      <c r="AP4" s="21"/>
      <c r="AQ4" s="46"/>
      <c r="AR4" s="17" t="s">
        <v>77</v>
      </c>
      <c r="AS4" s="18"/>
      <c r="AT4" s="21"/>
      <c r="AU4" s="20"/>
      <c r="AV4" s="21"/>
      <c r="AW4" s="46"/>
      <c r="AX4" s="17" t="s">
        <v>77</v>
      </c>
      <c r="AY4" s="18"/>
      <c r="AZ4" s="21"/>
      <c r="BA4" s="20"/>
      <c r="BB4" s="21"/>
    </row>
    <row r="5" spans="1:54" ht="18">
      <c r="A5" s="19"/>
      <c r="B5" s="19"/>
      <c r="C5" s="18"/>
      <c r="D5" s="21"/>
      <c r="E5" s="20"/>
      <c r="F5" s="21"/>
      <c r="G5" s="46"/>
      <c r="H5" s="19"/>
      <c r="I5" s="18"/>
      <c r="J5" s="21"/>
      <c r="K5" s="20"/>
      <c r="L5" s="21"/>
      <c r="M5" s="46"/>
      <c r="N5" s="19"/>
      <c r="O5" s="18"/>
      <c r="P5" s="21"/>
      <c r="Q5" s="20"/>
      <c r="R5" s="21"/>
      <c r="S5" s="46"/>
      <c r="T5" s="19"/>
      <c r="U5" s="18"/>
      <c r="V5" s="21"/>
      <c r="W5" s="20"/>
      <c r="X5" s="21"/>
      <c r="Y5" s="46"/>
      <c r="Z5" s="19"/>
      <c r="AA5" s="18"/>
      <c r="AB5" s="21"/>
      <c r="AC5" s="20"/>
      <c r="AD5" s="21"/>
      <c r="AE5" s="46"/>
      <c r="AF5" s="19"/>
      <c r="AG5" s="18"/>
      <c r="AH5" s="21"/>
      <c r="AI5" s="20"/>
      <c r="AJ5" s="21"/>
      <c r="AK5" s="46"/>
      <c r="AL5" s="19"/>
      <c r="AM5" s="18"/>
      <c r="AN5" s="21"/>
      <c r="AO5" s="20"/>
      <c r="AP5" s="21"/>
      <c r="AQ5" s="46"/>
      <c r="AR5" s="19"/>
      <c r="AS5" s="18"/>
      <c r="AT5" s="21"/>
      <c r="AU5" s="20"/>
      <c r="AV5" s="21"/>
      <c r="AW5" s="46"/>
      <c r="AX5" s="19"/>
      <c r="AY5" s="18"/>
      <c r="AZ5" s="21"/>
      <c r="BA5" s="20"/>
      <c r="BB5" s="21"/>
    </row>
    <row r="6" spans="1:54" ht="72" customHeight="1">
      <c r="A6" s="33" t="s">
        <v>78</v>
      </c>
      <c r="B6" s="34" t="s">
        <v>79</v>
      </c>
      <c r="C6" s="35" t="s">
        <v>80</v>
      </c>
      <c r="D6" s="36" t="s">
        <v>81</v>
      </c>
      <c r="E6" s="35" t="s">
        <v>80</v>
      </c>
      <c r="F6" s="38"/>
      <c r="G6" s="37"/>
      <c r="H6" s="34" t="s">
        <v>79</v>
      </c>
      <c r="I6" s="35" t="s">
        <v>80</v>
      </c>
      <c r="J6" s="36" t="s">
        <v>81</v>
      </c>
      <c r="K6" s="35" t="s">
        <v>80</v>
      </c>
      <c r="L6" s="38"/>
      <c r="M6" s="37"/>
      <c r="N6" s="34" t="s">
        <v>79</v>
      </c>
      <c r="O6" s="35" t="s">
        <v>80</v>
      </c>
      <c r="P6" s="36" t="s">
        <v>81</v>
      </c>
      <c r="Q6" s="35" t="s">
        <v>80</v>
      </c>
      <c r="R6" s="38"/>
      <c r="S6" s="37"/>
      <c r="T6" s="34" t="s">
        <v>79</v>
      </c>
      <c r="U6" s="35" t="s">
        <v>80</v>
      </c>
      <c r="V6" s="36" t="s">
        <v>81</v>
      </c>
      <c r="W6" s="35" t="s">
        <v>80</v>
      </c>
      <c r="X6" s="38"/>
      <c r="Y6" s="37"/>
      <c r="Z6" s="34" t="s">
        <v>79</v>
      </c>
      <c r="AA6" s="35" t="s">
        <v>80</v>
      </c>
      <c r="AB6" s="36" t="s">
        <v>81</v>
      </c>
      <c r="AC6" s="35" t="s">
        <v>80</v>
      </c>
      <c r="AD6" s="38"/>
      <c r="AE6" s="37"/>
      <c r="AF6" s="34" t="s">
        <v>79</v>
      </c>
      <c r="AG6" s="35" t="s">
        <v>80</v>
      </c>
      <c r="AH6" s="36" t="s">
        <v>81</v>
      </c>
      <c r="AI6" s="35" t="s">
        <v>80</v>
      </c>
      <c r="AJ6" s="38"/>
      <c r="AK6" s="37"/>
      <c r="AL6" s="34" t="s">
        <v>79</v>
      </c>
      <c r="AM6" s="35" t="s">
        <v>80</v>
      </c>
      <c r="AN6" s="36" t="s">
        <v>81</v>
      </c>
      <c r="AO6" s="35" t="s">
        <v>80</v>
      </c>
      <c r="AP6" s="38"/>
      <c r="AQ6" s="37"/>
      <c r="AR6" s="34" t="s">
        <v>79</v>
      </c>
      <c r="AS6" s="35" t="s">
        <v>80</v>
      </c>
      <c r="AT6" s="36" t="s">
        <v>81</v>
      </c>
      <c r="AU6" s="35" t="s">
        <v>80</v>
      </c>
      <c r="AV6" s="38"/>
      <c r="AW6" s="37"/>
      <c r="AX6" s="34" t="s">
        <v>79</v>
      </c>
      <c r="AY6" s="35" t="s">
        <v>80</v>
      </c>
      <c r="AZ6" s="36" t="s">
        <v>81</v>
      </c>
      <c r="BA6" s="35" t="s">
        <v>80</v>
      </c>
      <c r="BB6" s="38"/>
    </row>
    <row r="7" spans="1:54" ht="18">
      <c r="A7" s="19"/>
      <c r="B7" s="18"/>
      <c r="C7" s="21"/>
      <c r="D7" s="20"/>
      <c r="E7" s="21"/>
      <c r="F7" s="21"/>
      <c r="G7" s="46"/>
      <c r="H7" s="18"/>
      <c r="I7" s="21"/>
      <c r="J7" s="20"/>
      <c r="K7" s="21"/>
      <c r="L7" s="21"/>
      <c r="M7" s="46"/>
      <c r="N7" s="18"/>
      <c r="O7" s="21"/>
      <c r="P7" s="20"/>
      <c r="Q7" s="21"/>
      <c r="R7" s="21"/>
      <c r="S7" s="46"/>
      <c r="T7" s="18"/>
      <c r="U7" s="21"/>
      <c r="V7" s="20"/>
      <c r="W7" s="21"/>
      <c r="X7" s="21"/>
      <c r="Y7" s="46"/>
      <c r="Z7" s="18"/>
      <c r="AA7" s="21"/>
      <c r="AB7" s="20"/>
      <c r="AC7" s="21"/>
      <c r="AD7" s="21"/>
      <c r="AE7" s="46"/>
      <c r="AF7" s="18"/>
      <c r="AG7" s="21"/>
      <c r="AH7" s="20"/>
      <c r="AI7" s="21"/>
      <c r="AJ7" s="21"/>
      <c r="AK7" s="46"/>
      <c r="AL7" s="18"/>
      <c r="AM7" s="21"/>
      <c r="AN7" s="20"/>
      <c r="AO7" s="21"/>
      <c r="AP7" s="21"/>
      <c r="AQ7" s="46"/>
      <c r="AR7" s="18"/>
      <c r="AS7" s="21"/>
      <c r="AT7" s="20"/>
      <c r="AU7" s="21"/>
      <c r="AV7" s="21"/>
      <c r="AW7" s="46"/>
      <c r="AX7" s="18"/>
      <c r="AY7" s="21"/>
      <c r="AZ7" s="20"/>
      <c r="BA7" s="21"/>
      <c r="BB7" s="21"/>
    </row>
    <row r="8" spans="1:54" ht="18">
      <c r="A8" s="19" t="s">
        <v>62</v>
      </c>
      <c r="B8" s="18">
        <v>1282465.65</v>
      </c>
      <c r="C8" s="21">
        <v>0.010432842100507322</v>
      </c>
      <c r="D8" s="20">
        <v>92</v>
      </c>
      <c r="E8" s="21">
        <v>0.03474320241691843</v>
      </c>
      <c r="F8" s="21"/>
      <c r="G8" s="46"/>
      <c r="H8" s="18">
        <v>1072661.4</v>
      </c>
      <c r="I8" s="21">
        <v>0.009076597735040048</v>
      </c>
      <c r="J8" s="20">
        <v>74</v>
      </c>
      <c r="K8" s="21">
        <v>0.029611844737895156</v>
      </c>
      <c r="L8" s="21"/>
      <c r="M8" s="46"/>
      <c r="N8" s="18">
        <v>986176.74</v>
      </c>
      <c r="O8" s="21">
        <v>0.008756204839640236</v>
      </c>
      <c r="P8" s="20">
        <v>62</v>
      </c>
      <c r="Q8" s="21">
        <v>0.02631578947368421</v>
      </c>
      <c r="R8" s="21"/>
      <c r="S8" s="46"/>
      <c r="T8" s="18">
        <v>1169938.48</v>
      </c>
      <c r="U8" s="21">
        <v>0.010609126554662006</v>
      </c>
      <c r="V8" s="20">
        <v>64</v>
      </c>
      <c r="W8" s="21">
        <v>0.0283311199645861</v>
      </c>
      <c r="X8" s="21"/>
      <c r="Y8" s="46"/>
      <c r="Z8" s="18">
        <v>1056517.39</v>
      </c>
      <c r="AA8" s="21">
        <v>0.009958881032980059</v>
      </c>
      <c r="AB8" s="20">
        <v>58</v>
      </c>
      <c r="AC8" s="21">
        <v>0.02702702702702703</v>
      </c>
      <c r="AD8" s="21"/>
      <c r="AE8" s="46"/>
      <c r="AF8" s="18">
        <v>1105866.17</v>
      </c>
      <c r="AG8" s="21">
        <v>0.010847091737738483</v>
      </c>
      <c r="AH8" s="20">
        <v>66</v>
      </c>
      <c r="AI8" s="21">
        <v>0.031961259079903145</v>
      </c>
      <c r="AJ8" s="21"/>
      <c r="AK8" s="46"/>
      <c r="AL8" s="18">
        <v>895936.06</v>
      </c>
      <c r="AM8" s="21">
        <v>0.009314257118170704</v>
      </c>
      <c r="AN8" s="20">
        <v>71</v>
      </c>
      <c r="AO8" s="21">
        <v>0.03648509763617677</v>
      </c>
      <c r="AP8" s="21"/>
      <c r="AQ8" s="46"/>
      <c r="AR8" s="18">
        <v>993042.46</v>
      </c>
      <c r="AS8" s="21">
        <v>0.011320940284358655</v>
      </c>
      <c r="AT8" s="20">
        <v>66</v>
      </c>
      <c r="AU8" s="21">
        <v>0.037606837606837605</v>
      </c>
      <c r="AV8" s="21"/>
      <c r="AW8" s="46"/>
      <c r="AX8" s="18">
        <v>1003624.74</v>
      </c>
      <c r="AY8" s="21">
        <v>0.012193978510168936</v>
      </c>
      <c r="AZ8" s="20">
        <v>67</v>
      </c>
      <c r="BA8" s="21">
        <v>0.04158907510862818</v>
      </c>
      <c r="BB8" s="21"/>
    </row>
    <row r="9" spans="1:54" ht="18">
      <c r="A9" s="19" t="s">
        <v>63</v>
      </c>
      <c r="B9" s="18">
        <v>14056842.620000003</v>
      </c>
      <c r="C9" s="21">
        <v>0.11435223975483609</v>
      </c>
      <c r="D9" s="20">
        <v>406</v>
      </c>
      <c r="E9" s="21">
        <v>0.15332326283987915</v>
      </c>
      <c r="F9" s="21"/>
      <c r="G9" s="46"/>
      <c r="H9" s="18">
        <v>13777106.820000004</v>
      </c>
      <c r="I9" s="21">
        <v>0.11657849956921808</v>
      </c>
      <c r="J9" s="20">
        <v>395</v>
      </c>
      <c r="K9" s="21">
        <v>0.15806322529011604</v>
      </c>
      <c r="L9" s="21"/>
      <c r="M9" s="46"/>
      <c r="N9" s="18">
        <v>14185666.829999993</v>
      </c>
      <c r="O9" s="21">
        <v>0.12595369522745986</v>
      </c>
      <c r="P9" s="20">
        <v>418</v>
      </c>
      <c r="Q9" s="21">
        <v>0.1774193548387097</v>
      </c>
      <c r="R9" s="21"/>
      <c r="S9" s="46"/>
      <c r="T9" s="18">
        <v>14949062.440000001</v>
      </c>
      <c r="U9" s="21">
        <v>0.13555968797564846</v>
      </c>
      <c r="V9" s="20">
        <v>439</v>
      </c>
      <c r="W9" s="21">
        <v>0.1943337760070828</v>
      </c>
      <c r="X9" s="21"/>
      <c r="Y9" s="46"/>
      <c r="Z9" s="18">
        <v>15681201.340000011</v>
      </c>
      <c r="AA9" s="21">
        <v>0.14781320220320046</v>
      </c>
      <c r="AB9" s="20">
        <v>452</v>
      </c>
      <c r="AC9" s="21">
        <v>0.21062441752096925</v>
      </c>
      <c r="AD9" s="21"/>
      <c r="AE9" s="46"/>
      <c r="AF9" s="18">
        <v>14880315.359999998</v>
      </c>
      <c r="AG9" s="21">
        <v>0.14595631024357947</v>
      </c>
      <c r="AH9" s="20">
        <v>438</v>
      </c>
      <c r="AI9" s="21">
        <v>0.21210653753026634</v>
      </c>
      <c r="AJ9" s="21"/>
      <c r="AK9" s="46"/>
      <c r="AL9" s="18">
        <v>14432089.999999998</v>
      </c>
      <c r="AM9" s="21">
        <v>0.15003771252669548</v>
      </c>
      <c r="AN9" s="20">
        <v>425</v>
      </c>
      <c r="AO9" s="21">
        <v>0.2183967112024666</v>
      </c>
      <c r="AP9" s="21"/>
      <c r="AQ9" s="46"/>
      <c r="AR9" s="18">
        <v>13141713.940000003</v>
      </c>
      <c r="AS9" s="21">
        <v>0.1498189299467253</v>
      </c>
      <c r="AT9" s="20">
        <v>396</v>
      </c>
      <c r="AU9" s="21">
        <v>0.22564102564102564</v>
      </c>
      <c r="AV9" s="21"/>
      <c r="AW9" s="46"/>
      <c r="AX9" s="18">
        <v>12227724.000000004</v>
      </c>
      <c r="AY9" s="21">
        <v>0.14856609023436088</v>
      </c>
      <c r="AZ9" s="20">
        <v>375</v>
      </c>
      <c r="BA9" s="21">
        <v>0.23277467411545624</v>
      </c>
      <c r="BB9" s="21"/>
    </row>
    <row r="10" spans="1:54" ht="18">
      <c r="A10" s="19" t="s">
        <v>64</v>
      </c>
      <c r="B10" s="18">
        <v>8925368.650000002</v>
      </c>
      <c r="C10" s="21">
        <v>0.07260776287791275</v>
      </c>
      <c r="D10" s="20">
        <v>221</v>
      </c>
      <c r="E10" s="21">
        <v>0.08345921450151057</v>
      </c>
      <c r="F10" s="21"/>
      <c r="G10" s="46"/>
      <c r="H10" s="18">
        <v>9229562.559999997</v>
      </c>
      <c r="I10" s="21">
        <v>0.07809829516332592</v>
      </c>
      <c r="J10" s="20">
        <v>225</v>
      </c>
      <c r="K10" s="21">
        <v>0.09003601440576231</v>
      </c>
      <c r="L10" s="21"/>
      <c r="M10" s="46"/>
      <c r="N10" s="18">
        <v>8098559.08</v>
      </c>
      <c r="O10" s="21">
        <v>0.07190662620009511</v>
      </c>
      <c r="P10" s="20">
        <v>198</v>
      </c>
      <c r="Q10" s="21">
        <v>0.08404074702886248</v>
      </c>
      <c r="R10" s="21"/>
      <c r="S10" s="46"/>
      <c r="T10" s="18">
        <v>5925225.970000001</v>
      </c>
      <c r="U10" s="21">
        <v>0.053730579218746584</v>
      </c>
      <c r="V10" s="20">
        <v>151</v>
      </c>
      <c r="W10" s="21">
        <v>0.06684373616644533</v>
      </c>
      <c r="X10" s="21"/>
      <c r="Y10" s="46"/>
      <c r="Z10" s="18">
        <v>5472411.85</v>
      </c>
      <c r="AA10" s="21">
        <v>0.05158372128415256</v>
      </c>
      <c r="AB10" s="20">
        <v>127</v>
      </c>
      <c r="AC10" s="21">
        <v>0.05917986952469711</v>
      </c>
      <c r="AD10" s="21"/>
      <c r="AE10" s="46"/>
      <c r="AF10" s="18">
        <v>5023129.05</v>
      </c>
      <c r="AG10" s="21">
        <v>0.0492702852243406</v>
      </c>
      <c r="AH10" s="20">
        <v>113</v>
      </c>
      <c r="AI10" s="21">
        <v>0.054721549636803875</v>
      </c>
      <c r="AJ10" s="21"/>
      <c r="AK10" s="46"/>
      <c r="AL10" s="18">
        <v>4387992.97</v>
      </c>
      <c r="AM10" s="21">
        <v>0.045618093276997375</v>
      </c>
      <c r="AN10" s="20">
        <v>103</v>
      </c>
      <c r="AO10" s="21">
        <v>0.052929085303186026</v>
      </c>
      <c r="AP10" s="21"/>
      <c r="AQ10" s="46"/>
      <c r="AR10" s="18">
        <v>3925209.76</v>
      </c>
      <c r="AS10" s="21">
        <v>0.04474840410805975</v>
      </c>
      <c r="AT10" s="20">
        <v>91</v>
      </c>
      <c r="AU10" s="21">
        <v>0.05185185185185185</v>
      </c>
      <c r="AV10" s="21"/>
      <c r="AW10" s="46"/>
      <c r="AX10" s="18">
        <v>4183243.6</v>
      </c>
      <c r="AY10" s="21">
        <v>0.050826150978703195</v>
      </c>
      <c r="AZ10" s="20">
        <v>95</v>
      </c>
      <c r="BA10" s="21">
        <v>0.058969584109248914</v>
      </c>
      <c r="BB10" s="21"/>
    </row>
    <row r="11" spans="1:54" ht="18">
      <c r="A11" s="19" t="s">
        <v>65</v>
      </c>
      <c r="B11" s="18">
        <v>7371634.96</v>
      </c>
      <c r="C11" s="21">
        <v>0.05996815864835025</v>
      </c>
      <c r="D11" s="20">
        <v>175</v>
      </c>
      <c r="E11" s="21">
        <v>0.06608761329305136</v>
      </c>
      <c r="F11" s="21"/>
      <c r="G11" s="46"/>
      <c r="H11" s="18">
        <v>5627330.789999999</v>
      </c>
      <c r="I11" s="21">
        <v>0.047617093243809396</v>
      </c>
      <c r="J11" s="20">
        <v>130</v>
      </c>
      <c r="K11" s="21">
        <v>0.05202080832332933</v>
      </c>
      <c r="L11" s="21"/>
      <c r="M11" s="46"/>
      <c r="N11" s="18">
        <v>5472858.84</v>
      </c>
      <c r="O11" s="21">
        <v>0.04859318935211943</v>
      </c>
      <c r="P11" s="20">
        <v>118</v>
      </c>
      <c r="Q11" s="21">
        <v>0.0500848896434635</v>
      </c>
      <c r="R11" s="21"/>
      <c r="S11" s="46"/>
      <c r="T11" s="18">
        <v>5641682.379999998</v>
      </c>
      <c r="U11" s="21">
        <v>0.05115937579096188</v>
      </c>
      <c r="V11" s="20">
        <v>126</v>
      </c>
      <c r="W11" s="21">
        <v>0.055776892430278883</v>
      </c>
      <c r="X11" s="21"/>
      <c r="Y11" s="46"/>
      <c r="Z11" s="18">
        <v>5968887.939999999</v>
      </c>
      <c r="AA11" s="21">
        <v>0.05626357451025903</v>
      </c>
      <c r="AB11" s="20">
        <v>140</v>
      </c>
      <c r="AC11" s="21">
        <v>0.06523765144454799</v>
      </c>
      <c r="AD11" s="21"/>
      <c r="AE11" s="46"/>
      <c r="AF11" s="18">
        <v>7011755.989999997</v>
      </c>
      <c r="AG11" s="21">
        <v>0.06877609834666276</v>
      </c>
      <c r="AH11" s="20">
        <v>167</v>
      </c>
      <c r="AI11" s="21">
        <v>0.08087167070217918</v>
      </c>
      <c r="AJ11" s="21"/>
      <c r="AK11" s="46"/>
      <c r="AL11" s="18">
        <v>7240637.620000002</v>
      </c>
      <c r="AM11" s="21">
        <v>0.0752745240460347</v>
      </c>
      <c r="AN11" s="20">
        <v>181</v>
      </c>
      <c r="AO11" s="21">
        <v>0.09301130524152107</v>
      </c>
      <c r="AP11" s="21"/>
      <c r="AQ11" s="46"/>
      <c r="AR11" s="18">
        <v>6847245.690000002</v>
      </c>
      <c r="AS11" s="21">
        <v>0.07806036769950622</v>
      </c>
      <c r="AT11" s="20">
        <v>170</v>
      </c>
      <c r="AU11" s="21">
        <v>0.09686609686609686</v>
      </c>
      <c r="AV11" s="21"/>
      <c r="AW11" s="46"/>
      <c r="AX11" s="18">
        <v>6036399.800000001</v>
      </c>
      <c r="AY11" s="21">
        <v>0.07334188417873005</v>
      </c>
      <c r="AZ11" s="20">
        <v>138</v>
      </c>
      <c r="BA11" s="21">
        <v>0.0856610800744879</v>
      </c>
      <c r="BB11" s="21"/>
    </row>
    <row r="12" spans="1:54" ht="18">
      <c r="A12" s="19" t="s">
        <v>66</v>
      </c>
      <c r="B12" s="18">
        <v>14683546.87</v>
      </c>
      <c r="C12" s="21">
        <v>0.11945047102829501</v>
      </c>
      <c r="D12" s="20">
        <v>306</v>
      </c>
      <c r="E12" s="21">
        <v>0.11555891238670694</v>
      </c>
      <c r="F12" s="21"/>
      <c r="G12" s="46"/>
      <c r="H12" s="18">
        <v>14479672.049999995</v>
      </c>
      <c r="I12" s="21">
        <v>0.12252343426653804</v>
      </c>
      <c r="J12" s="20">
        <v>313</v>
      </c>
      <c r="K12" s="21">
        <v>0.125250100040016</v>
      </c>
      <c r="L12" s="21"/>
      <c r="M12" s="46"/>
      <c r="N12" s="18">
        <v>13522007.740000004</v>
      </c>
      <c r="O12" s="21">
        <v>0.12006110549174054</v>
      </c>
      <c r="P12" s="20">
        <v>294</v>
      </c>
      <c r="Q12" s="21">
        <v>0.12478777589134125</v>
      </c>
      <c r="R12" s="21"/>
      <c r="S12" s="46"/>
      <c r="T12" s="18">
        <v>12923138.049999997</v>
      </c>
      <c r="U12" s="21">
        <v>0.11718839015861585</v>
      </c>
      <c r="V12" s="20">
        <v>274</v>
      </c>
      <c r="W12" s="21">
        <v>0.12129260734838423</v>
      </c>
      <c r="X12" s="21"/>
      <c r="Y12" s="46"/>
      <c r="Z12" s="18">
        <v>11692651.179999998</v>
      </c>
      <c r="AA12" s="21">
        <v>0.11021656923389958</v>
      </c>
      <c r="AB12" s="20">
        <v>244</v>
      </c>
      <c r="AC12" s="21">
        <v>0.11369990680335508</v>
      </c>
      <c r="AD12" s="21"/>
      <c r="AE12" s="46"/>
      <c r="AF12" s="18">
        <v>10995535.250000004</v>
      </c>
      <c r="AG12" s="21">
        <v>0.10785172998129355</v>
      </c>
      <c r="AH12" s="20">
        <v>218</v>
      </c>
      <c r="AI12" s="21">
        <v>0.10556900726392252</v>
      </c>
      <c r="AJ12" s="21"/>
      <c r="AK12" s="46"/>
      <c r="AL12" s="18">
        <v>10413583.949999996</v>
      </c>
      <c r="AM12" s="21">
        <v>0.10826084891811993</v>
      </c>
      <c r="AN12" s="20">
        <v>203</v>
      </c>
      <c r="AO12" s="21">
        <v>0.10431654676258993</v>
      </c>
      <c r="AP12" s="21"/>
      <c r="AQ12" s="46"/>
      <c r="AR12" s="18">
        <v>9823410.56</v>
      </c>
      <c r="AS12" s="21">
        <v>0.11198941517414898</v>
      </c>
      <c r="AT12" s="20">
        <v>195</v>
      </c>
      <c r="AU12" s="21">
        <v>0.1111111111111111</v>
      </c>
      <c r="AV12" s="21"/>
      <c r="AW12" s="46"/>
      <c r="AX12" s="18">
        <v>9131456.170000004</v>
      </c>
      <c r="AY12" s="21">
        <v>0.11094662762451389</v>
      </c>
      <c r="AZ12" s="20">
        <v>177</v>
      </c>
      <c r="BA12" s="21">
        <v>0.10986964618249534</v>
      </c>
      <c r="BB12" s="21"/>
    </row>
    <row r="13" spans="1:54" ht="18">
      <c r="A13" s="19" t="s">
        <v>67</v>
      </c>
      <c r="B13" s="18">
        <v>18545793.779999986</v>
      </c>
      <c r="C13" s="21">
        <v>0.15086980156958646</v>
      </c>
      <c r="D13" s="20">
        <v>401</v>
      </c>
      <c r="E13" s="21">
        <v>0.15143504531722055</v>
      </c>
      <c r="F13" s="21"/>
      <c r="G13" s="46"/>
      <c r="H13" s="18">
        <v>16377587.380000005</v>
      </c>
      <c r="I13" s="21">
        <v>0.13858312839329218</v>
      </c>
      <c r="J13" s="20">
        <v>354</v>
      </c>
      <c r="K13" s="21">
        <v>0.14165666266506602</v>
      </c>
      <c r="L13" s="21"/>
      <c r="M13" s="46"/>
      <c r="N13" s="18">
        <v>15542902.820000002</v>
      </c>
      <c r="O13" s="21">
        <v>0.1380045131611418</v>
      </c>
      <c r="P13" s="20">
        <v>337</v>
      </c>
      <c r="Q13" s="21">
        <v>0.1430390492359932</v>
      </c>
      <c r="R13" s="21"/>
      <c r="S13" s="46"/>
      <c r="T13" s="18">
        <v>17087015.369999994</v>
      </c>
      <c r="U13" s="21">
        <v>0.15494687250716363</v>
      </c>
      <c r="V13" s="20">
        <v>355</v>
      </c>
      <c r="W13" s="21">
        <v>0.1571491810535635</v>
      </c>
      <c r="X13" s="21"/>
      <c r="Y13" s="46"/>
      <c r="Z13" s="18">
        <v>16376437.20999999</v>
      </c>
      <c r="AA13" s="21">
        <v>0.15436659298003394</v>
      </c>
      <c r="AB13" s="20">
        <v>348</v>
      </c>
      <c r="AC13" s="21">
        <v>0.16216216216216217</v>
      </c>
      <c r="AD13" s="21"/>
      <c r="AE13" s="46"/>
      <c r="AF13" s="18">
        <v>15940769.479999997</v>
      </c>
      <c r="AG13" s="21">
        <v>0.15635796953595363</v>
      </c>
      <c r="AH13" s="20">
        <v>340</v>
      </c>
      <c r="AI13" s="21">
        <v>0.16464891041162227</v>
      </c>
      <c r="AJ13" s="21"/>
      <c r="AK13" s="46"/>
      <c r="AL13" s="18">
        <v>14425332.670000004</v>
      </c>
      <c r="AM13" s="21">
        <v>0.14996746252576096</v>
      </c>
      <c r="AN13" s="20">
        <v>302</v>
      </c>
      <c r="AO13" s="21">
        <v>0.1551901336073998</v>
      </c>
      <c r="AP13" s="21"/>
      <c r="AQ13" s="46"/>
      <c r="AR13" s="18">
        <v>11698453.940000001</v>
      </c>
      <c r="AS13" s="21">
        <v>0.13336539353419014</v>
      </c>
      <c r="AT13" s="20">
        <v>241</v>
      </c>
      <c r="AU13" s="21">
        <v>0.13732193732193732</v>
      </c>
      <c r="AV13" s="21"/>
      <c r="AW13" s="46"/>
      <c r="AX13" s="18">
        <v>10080880.310000002</v>
      </c>
      <c r="AY13" s="21">
        <v>0.12248207219734855</v>
      </c>
      <c r="AZ13" s="20">
        <v>208</v>
      </c>
      <c r="BA13" s="21">
        <v>0.12911235257603973</v>
      </c>
      <c r="BB13" s="21"/>
    </row>
    <row r="14" spans="1:54" ht="18">
      <c r="A14" s="19" t="s">
        <v>68</v>
      </c>
      <c r="B14" s="18">
        <v>22123584.209999997</v>
      </c>
      <c r="C14" s="21">
        <v>0.1799750821865732</v>
      </c>
      <c r="D14" s="20">
        <v>439</v>
      </c>
      <c r="E14" s="21">
        <v>0.16578549848942598</v>
      </c>
      <c r="F14" s="21"/>
      <c r="G14" s="46"/>
      <c r="H14" s="18">
        <v>21094965.929999992</v>
      </c>
      <c r="I14" s="21">
        <v>0.17850042891539208</v>
      </c>
      <c r="J14" s="20">
        <v>403</v>
      </c>
      <c r="K14" s="21">
        <v>0.16126450580232093</v>
      </c>
      <c r="L14" s="21"/>
      <c r="M14" s="46"/>
      <c r="N14" s="18">
        <v>18069340.039999995</v>
      </c>
      <c r="O14" s="21">
        <v>0.16043659953625866</v>
      </c>
      <c r="P14" s="20">
        <v>344</v>
      </c>
      <c r="Q14" s="21">
        <v>0.1460101867572156</v>
      </c>
      <c r="R14" s="21"/>
      <c r="S14" s="46"/>
      <c r="T14" s="18">
        <v>15949290.330000006</v>
      </c>
      <c r="U14" s="21">
        <v>0.14462986085218518</v>
      </c>
      <c r="V14" s="20">
        <v>282</v>
      </c>
      <c r="W14" s="21">
        <v>0.1248339973439575</v>
      </c>
      <c r="X14" s="21"/>
      <c r="Y14" s="46"/>
      <c r="Z14" s="18">
        <v>14241543.049999997</v>
      </c>
      <c r="AA14" s="21">
        <v>0.1342427813336929</v>
      </c>
      <c r="AB14" s="20">
        <v>230</v>
      </c>
      <c r="AC14" s="21">
        <v>0.10717614165890028</v>
      </c>
      <c r="AD14" s="21"/>
      <c r="AE14" s="46"/>
      <c r="AF14" s="18">
        <v>12867601.38</v>
      </c>
      <c r="AG14" s="21">
        <v>0.12621423495892845</v>
      </c>
      <c r="AH14" s="20">
        <v>203</v>
      </c>
      <c r="AI14" s="21">
        <v>0.09830508474576272</v>
      </c>
      <c r="AJ14" s="21"/>
      <c r="AK14" s="46"/>
      <c r="AL14" s="18">
        <v>11805379.27</v>
      </c>
      <c r="AM14" s="21">
        <v>0.12273011747992635</v>
      </c>
      <c r="AN14" s="20">
        <v>181</v>
      </c>
      <c r="AO14" s="21">
        <v>0.09301130524152107</v>
      </c>
      <c r="AP14" s="21"/>
      <c r="AQ14" s="46"/>
      <c r="AR14" s="18">
        <v>10543971.17</v>
      </c>
      <c r="AS14" s="21">
        <v>0.12020399205847579</v>
      </c>
      <c r="AT14" s="20">
        <v>157</v>
      </c>
      <c r="AU14" s="21">
        <v>0.08945868945868946</v>
      </c>
      <c r="AV14" s="21"/>
      <c r="AW14" s="46"/>
      <c r="AX14" s="18">
        <v>9479500.990000004</v>
      </c>
      <c r="AY14" s="21">
        <v>0.11517535065863879</v>
      </c>
      <c r="AZ14" s="20">
        <v>139</v>
      </c>
      <c r="BA14" s="21">
        <v>0.08628181253879579</v>
      </c>
      <c r="BB14" s="21"/>
    </row>
    <row r="15" spans="1:54" ht="18">
      <c r="A15" s="19" t="s">
        <v>69</v>
      </c>
      <c r="B15" s="18">
        <v>23277680.090000004</v>
      </c>
      <c r="C15" s="21">
        <v>0.18936363780588833</v>
      </c>
      <c r="D15" s="20">
        <v>428</v>
      </c>
      <c r="E15" s="21">
        <v>0.16163141993957703</v>
      </c>
      <c r="F15" s="21"/>
      <c r="G15" s="46"/>
      <c r="H15" s="18">
        <v>21943831.309999995</v>
      </c>
      <c r="I15" s="21">
        <v>0.18568331960714432</v>
      </c>
      <c r="J15" s="20">
        <v>403</v>
      </c>
      <c r="K15" s="21">
        <v>0.16126450580232093</v>
      </c>
      <c r="L15" s="21"/>
      <c r="M15" s="46"/>
      <c r="N15" s="18">
        <v>20620534.860000003</v>
      </c>
      <c r="O15" s="21">
        <v>0.18308850717479125</v>
      </c>
      <c r="P15" s="20">
        <v>375</v>
      </c>
      <c r="Q15" s="21">
        <v>0.15916808149405773</v>
      </c>
      <c r="R15" s="21"/>
      <c r="S15" s="46"/>
      <c r="T15" s="18">
        <v>19628912.96</v>
      </c>
      <c r="U15" s="21">
        <v>0.17799707017336952</v>
      </c>
      <c r="V15" s="20">
        <v>356</v>
      </c>
      <c r="W15" s="21">
        <v>0.1575918548030102</v>
      </c>
      <c r="X15" s="21"/>
      <c r="Y15" s="46"/>
      <c r="Z15" s="18">
        <v>19056764.649999995</v>
      </c>
      <c r="AA15" s="21">
        <v>0.1796317351888073</v>
      </c>
      <c r="AB15" s="20">
        <v>342</v>
      </c>
      <c r="AC15" s="21">
        <v>0.15936626281453867</v>
      </c>
      <c r="AD15" s="21"/>
      <c r="AE15" s="46"/>
      <c r="AF15" s="18">
        <v>17807425.249999996</v>
      </c>
      <c r="AG15" s="21">
        <v>0.17466740600236516</v>
      </c>
      <c r="AH15" s="20">
        <v>327</v>
      </c>
      <c r="AI15" s="21">
        <v>0.1583535108958838</v>
      </c>
      <c r="AJ15" s="21"/>
      <c r="AK15" s="46"/>
      <c r="AL15" s="18">
        <v>16364173.52</v>
      </c>
      <c r="AM15" s="21">
        <v>0.1701238810408418</v>
      </c>
      <c r="AN15" s="20">
        <v>297</v>
      </c>
      <c r="AO15" s="21">
        <v>0.1526207605344296</v>
      </c>
      <c r="AP15" s="21"/>
      <c r="AQ15" s="46"/>
      <c r="AR15" s="18">
        <v>14377983.510000004</v>
      </c>
      <c r="AS15" s="21">
        <v>0.16391272204634985</v>
      </c>
      <c r="AT15" s="20">
        <v>261</v>
      </c>
      <c r="AU15" s="21">
        <v>0.14871794871794872</v>
      </c>
      <c r="AV15" s="21"/>
      <c r="AW15" s="46"/>
      <c r="AX15" s="18">
        <v>13544532.559999999</v>
      </c>
      <c r="AY15" s="21">
        <v>0.16456523278503815</v>
      </c>
      <c r="AZ15" s="20">
        <v>236</v>
      </c>
      <c r="BA15" s="21">
        <v>0.14649286157666047</v>
      </c>
      <c r="BB15" s="21"/>
    </row>
    <row r="16" spans="1:54" ht="18">
      <c r="A16" s="19" t="s">
        <v>70</v>
      </c>
      <c r="B16" s="18">
        <v>10316951.879999999</v>
      </c>
      <c r="C16" s="21">
        <v>0.0839282751335852</v>
      </c>
      <c r="D16" s="20">
        <v>140</v>
      </c>
      <c r="E16" s="21">
        <v>0.052870090634441085</v>
      </c>
      <c r="F16" s="21"/>
      <c r="G16" s="46"/>
      <c r="H16" s="18">
        <v>12680483.170000002</v>
      </c>
      <c r="I16" s="21">
        <v>0.10729913915056091</v>
      </c>
      <c r="J16" s="20">
        <v>167</v>
      </c>
      <c r="K16" s="21">
        <v>0.06682673069227692</v>
      </c>
      <c r="L16" s="21"/>
      <c r="M16" s="46"/>
      <c r="N16" s="18">
        <v>14671153.680000002</v>
      </c>
      <c r="O16" s="21">
        <v>0.13026430420161977</v>
      </c>
      <c r="P16" s="20">
        <v>181</v>
      </c>
      <c r="Q16" s="21">
        <v>0.0768251273344652</v>
      </c>
      <c r="R16" s="21"/>
      <c r="S16" s="46"/>
      <c r="T16" s="18">
        <v>15821382.030000001</v>
      </c>
      <c r="U16" s="21">
        <v>0.14346997478527704</v>
      </c>
      <c r="V16" s="20">
        <v>190</v>
      </c>
      <c r="W16" s="21">
        <v>0.08410801239486498</v>
      </c>
      <c r="X16" s="21"/>
      <c r="Y16" s="46"/>
      <c r="Z16" s="18">
        <v>15555211.180000005</v>
      </c>
      <c r="AA16" s="21">
        <v>0.14662560129228105</v>
      </c>
      <c r="AB16" s="20">
        <v>186</v>
      </c>
      <c r="AC16" s="21">
        <v>0.08667287977632805</v>
      </c>
      <c r="AD16" s="21"/>
      <c r="AE16" s="46"/>
      <c r="AF16" s="18">
        <v>15397746.250000002</v>
      </c>
      <c r="AG16" s="21">
        <v>0.15103162630263725</v>
      </c>
      <c r="AH16" s="20">
        <v>176</v>
      </c>
      <c r="AI16" s="21">
        <v>0.08523002421307506</v>
      </c>
      <c r="AJ16" s="21"/>
      <c r="AK16" s="46"/>
      <c r="AL16" s="18">
        <v>15383986.66</v>
      </c>
      <c r="AM16" s="21">
        <v>0.15993374265318455</v>
      </c>
      <c r="AN16" s="20">
        <v>168</v>
      </c>
      <c r="AO16" s="21">
        <v>0.08633093525179857</v>
      </c>
      <c r="AP16" s="21"/>
      <c r="AQ16" s="46"/>
      <c r="AR16" s="18">
        <v>15623108.47</v>
      </c>
      <c r="AS16" s="21">
        <v>0.17810746787698073</v>
      </c>
      <c r="AT16" s="20">
        <v>165</v>
      </c>
      <c r="AU16" s="21">
        <v>0.09401709401709402</v>
      </c>
      <c r="AV16" s="21"/>
      <c r="AW16" s="46"/>
      <c r="AX16" s="18">
        <v>15767219.540000001</v>
      </c>
      <c r="AY16" s="21">
        <v>0.19157074210414116</v>
      </c>
      <c r="AZ16" s="20">
        <v>163</v>
      </c>
      <c r="BA16" s="21">
        <v>0.10117939168218498</v>
      </c>
      <c r="BB16" s="21"/>
    </row>
    <row r="17" spans="1:54" ht="18">
      <c r="A17" s="19" t="s">
        <v>71</v>
      </c>
      <c r="B17" s="18">
        <v>927533.34</v>
      </c>
      <c r="C17" s="21">
        <v>0.007545472176331719</v>
      </c>
      <c r="D17" s="20">
        <v>15</v>
      </c>
      <c r="E17" s="21">
        <v>0.0056646525679758305</v>
      </c>
      <c r="F17" s="21"/>
      <c r="G17" s="46"/>
      <c r="H17" s="18">
        <v>1025293.29</v>
      </c>
      <c r="I17" s="21">
        <v>0.008675780403551167</v>
      </c>
      <c r="J17" s="20">
        <v>16</v>
      </c>
      <c r="K17" s="21">
        <v>0.006402561024409764</v>
      </c>
      <c r="L17" s="21"/>
      <c r="M17" s="46"/>
      <c r="N17" s="18">
        <v>711470.39</v>
      </c>
      <c r="O17" s="21">
        <v>0.006317103435413338</v>
      </c>
      <c r="P17" s="20">
        <v>13</v>
      </c>
      <c r="Q17" s="21">
        <v>0.0055178268251273345</v>
      </c>
      <c r="R17" s="21"/>
      <c r="S17" s="46"/>
      <c r="T17" s="18">
        <v>478264.05</v>
      </c>
      <c r="U17" s="21">
        <v>0.00433694926676418</v>
      </c>
      <c r="V17" s="20">
        <v>7</v>
      </c>
      <c r="W17" s="21">
        <v>0.003098716246126605</v>
      </c>
      <c r="X17" s="21"/>
      <c r="Y17" s="46"/>
      <c r="Z17" s="18">
        <v>341541.71</v>
      </c>
      <c r="AA17" s="21">
        <v>0.003219420039731268</v>
      </c>
      <c r="AB17" s="20">
        <v>5</v>
      </c>
      <c r="AC17" s="21">
        <v>0.002329916123019571</v>
      </c>
      <c r="AD17" s="21"/>
      <c r="AE17" s="46"/>
      <c r="AF17" s="18">
        <v>339299.21</v>
      </c>
      <c r="AG17" s="21">
        <v>0.00332807871083731</v>
      </c>
      <c r="AH17" s="20">
        <v>5</v>
      </c>
      <c r="AI17" s="21">
        <v>0.002421307506053269</v>
      </c>
      <c r="AJ17" s="21"/>
      <c r="AK17" s="46"/>
      <c r="AL17" s="18">
        <v>337503.62</v>
      </c>
      <c r="AM17" s="21">
        <v>0.003508727503381636</v>
      </c>
      <c r="AN17" s="20">
        <v>5</v>
      </c>
      <c r="AO17" s="21">
        <v>0.0025693730729701952</v>
      </c>
      <c r="AP17" s="21"/>
      <c r="AQ17" s="46"/>
      <c r="AR17" s="18">
        <v>281925.27</v>
      </c>
      <c r="AS17" s="21">
        <v>0.003214020824770867</v>
      </c>
      <c r="AT17" s="20">
        <v>4</v>
      </c>
      <c r="AU17" s="21">
        <v>0.002279202279202279</v>
      </c>
      <c r="AV17" s="21"/>
      <c r="AW17" s="46"/>
      <c r="AX17" s="18">
        <v>389116.04</v>
      </c>
      <c r="AY17" s="21">
        <v>0.004727735816598179</v>
      </c>
      <c r="AZ17" s="20">
        <v>4</v>
      </c>
      <c r="BA17" s="21">
        <v>0.002482929857231533</v>
      </c>
      <c r="BB17" s="21"/>
    </row>
    <row r="18" spans="1:54" ht="18">
      <c r="A18" s="19" t="s">
        <v>72</v>
      </c>
      <c r="B18" s="18">
        <v>610476.18</v>
      </c>
      <c r="C18" s="21">
        <v>0.004966216125992058</v>
      </c>
      <c r="D18" s="20">
        <v>14</v>
      </c>
      <c r="E18" s="21">
        <v>0.005287009063444109</v>
      </c>
      <c r="F18" s="21"/>
      <c r="G18" s="46"/>
      <c r="H18" s="18">
        <v>353981.43</v>
      </c>
      <c r="I18" s="21">
        <v>0.002995304059402378</v>
      </c>
      <c r="J18" s="20">
        <v>9</v>
      </c>
      <c r="K18" s="21">
        <v>0.003601440576230492</v>
      </c>
      <c r="L18" s="21"/>
      <c r="M18" s="46"/>
      <c r="N18" s="18">
        <v>229068.44</v>
      </c>
      <c r="O18" s="21">
        <v>0.0020338851055611384</v>
      </c>
      <c r="P18" s="20">
        <v>6</v>
      </c>
      <c r="Q18" s="21">
        <v>0.0025466893039049238</v>
      </c>
      <c r="R18" s="21"/>
      <c r="S18" s="46"/>
      <c r="T18" s="18">
        <v>228750.5</v>
      </c>
      <c r="U18" s="21">
        <v>0.0020743338606507</v>
      </c>
      <c r="V18" s="20">
        <v>6</v>
      </c>
      <c r="W18" s="21">
        <v>0.0026560424966799467</v>
      </c>
      <c r="X18" s="21"/>
      <c r="Y18" s="46"/>
      <c r="Z18" s="18">
        <v>228427.88</v>
      </c>
      <c r="AA18" s="21">
        <v>0.00215319322054495</v>
      </c>
      <c r="AB18" s="20">
        <v>6</v>
      </c>
      <c r="AC18" s="21">
        <v>0.0027958993476234857</v>
      </c>
      <c r="AD18" s="21"/>
      <c r="AE18" s="46"/>
      <c r="AF18" s="18">
        <v>164666.63</v>
      </c>
      <c r="AG18" s="21">
        <v>0.0016151629285795401</v>
      </c>
      <c r="AH18" s="20">
        <v>4</v>
      </c>
      <c r="AI18" s="21">
        <v>0.001937046004842615</v>
      </c>
      <c r="AJ18" s="21"/>
      <c r="AK18" s="46"/>
      <c r="AL18" s="18">
        <v>133125.04</v>
      </c>
      <c r="AM18" s="21">
        <v>0.0013839836421214696</v>
      </c>
      <c r="AN18" s="20">
        <v>3</v>
      </c>
      <c r="AO18" s="21">
        <v>0.001541623843782117</v>
      </c>
      <c r="AP18" s="21"/>
      <c r="AQ18" s="46"/>
      <c r="AR18" s="18">
        <v>133125.04</v>
      </c>
      <c r="AS18" s="21">
        <v>0.0015176598070064974</v>
      </c>
      <c r="AT18" s="20">
        <v>3</v>
      </c>
      <c r="AU18" s="21">
        <v>0.0017094017094017094</v>
      </c>
      <c r="AV18" s="21"/>
      <c r="AW18" s="46"/>
      <c r="AX18" s="18">
        <v>133125.04</v>
      </c>
      <c r="AY18" s="21">
        <v>0.0016174610013353994</v>
      </c>
      <c r="AZ18" s="20">
        <v>3</v>
      </c>
      <c r="BA18" s="21">
        <v>0.00186219739292365</v>
      </c>
      <c r="BB18" s="21"/>
    </row>
    <row r="19" spans="1:54" ht="18">
      <c r="A19" s="19" t="s">
        <v>73</v>
      </c>
      <c r="B19" s="18">
        <v>186360.54</v>
      </c>
      <c r="C19" s="21">
        <v>0.0015160406733586032</v>
      </c>
      <c r="D19" s="20">
        <v>3</v>
      </c>
      <c r="E19" s="21">
        <v>0.0011329305135951663</v>
      </c>
      <c r="F19" s="21"/>
      <c r="G19" s="46"/>
      <c r="H19" s="18">
        <v>186205.88</v>
      </c>
      <c r="I19" s="21">
        <v>0.0015756284962422805</v>
      </c>
      <c r="J19" s="20">
        <v>3</v>
      </c>
      <c r="K19" s="21">
        <v>0.0012004801920768306</v>
      </c>
      <c r="L19" s="21"/>
      <c r="M19" s="46"/>
      <c r="N19" s="18">
        <v>186192.93</v>
      </c>
      <c r="O19" s="21">
        <v>0.0016531959928123997</v>
      </c>
      <c r="P19" s="20">
        <v>3</v>
      </c>
      <c r="Q19" s="21">
        <v>0.0012733446519524619</v>
      </c>
      <c r="R19" s="21"/>
      <c r="S19" s="46"/>
      <c r="T19" s="18">
        <v>143829.61</v>
      </c>
      <c r="U19" s="21">
        <v>0.001304262199152284</v>
      </c>
      <c r="V19" s="20">
        <v>2</v>
      </c>
      <c r="W19" s="21">
        <v>0.0008853474988933156</v>
      </c>
      <c r="X19" s="21"/>
      <c r="Y19" s="46"/>
      <c r="Z19" s="18">
        <v>143829.61</v>
      </c>
      <c r="AA19" s="21">
        <v>0.0013557580675599848</v>
      </c>
      <c r="AB19" s="20">
        <v>2</v>
      </c>
      <c r="AC19" s="21">
        <v>0.0009319664492078285</v>
      </c>
      <c r="AD19" s="21"/>
      <c r="AE19" s="46"/>
      <c r="AF19" s="18">
        <v>143829.61</v>
      </c>
      <c r="AG19" s="21">
        <v>0.0014107791852183596</v>
      </c>
      <c r="AH19" s="20">
        <v>2</v>
      </c>
      <c r="AI19" s="21">
        <v>0.0009685230024213075</v>
      </c>
      <c r="AJ19" s="21"/>
      <c r="AK19" s="46"/>
      <c r="AL19" s="18">
        <v>143829.61</v>
      </c>
      <c r="AM19" s="21">
        <v>0.0014952696163900534</v>
      </c>
      <c r="AN19" s="20">
        <v>2</v>
      </c>
      <c r="AO19" s="21">
        <v>0.0010277492291880781</v>
      </c>
      <c r="AP19" s="21"/>
      <c r="AQ19" s="46"/>
      <c r="AR19" s="18">
        <v>143829.61</v>
      </c>
      <c r="AS19" s="21">
        <v>0.0016396946671671968</v>
      </c>
      <c r="AT19" s="20">
        <v>2</v>
      </c>
      <c r="AU19" s="21">
        <v>0.0011396011396011395</v>
      </c>
      <c r="AV19" s="21"/>
      <c r="AW19" s="46"/>
      <c r="AX19" s="18">
        <v>143829.61</v>
      </c>
      <c r="AY19" s="21">
        <v>0.0017475208646869135</v>
      </c>
      <c r="AZ19" s="20">
        <v>2</v>
      </c>
      <c r="BA19" s="21">
        <v>0.0012414649286157666</v>
      </c>
      <c r="BB19" s="21"/>
    </row>
    <row r="20" spans="1:54" ht="18">
      <c r="A20" s="19" t="s">
        <v>74</v>
      </c>
      <c r="B20" s="18">
        <v>330114.86</v>
      </c>
      <c r="C20" s="21">
        <v>0.0026854802773166524</v>
      </c>
      <c r="D20" s="20">
        <v>7</v>
      </c>
      <c r="E20" s="21">
        <v>0.0026435045317220545</v>
      </c>
      <c r="F20" s="21"/>
      <c r="G20" s="46"/>
      <c r="H20" s="18">
        <v>330114.86</v>
      </c>
      <c r="I20" s="21">
        <v>0.0027933509964831985</v>
      </c>
      <c r="J20" s="20">
        <v>7</v>
      </c>
      <c r="K20" s="21">
        <v>0.0028011204481792717</v>
      </c>
      <c r="L20" s="21"/>
      <c r="M20" s="46"/>
      <c r="N20" s="18">
        <v>330114.86</v>
      </c>
      <c r="O20" s="21">
        <v>0.0029310702813464848</v>
      </c>
      <c r="P20" s="20">
        <v>7</v>
      </c>
      <c r="Q20" s="21">
        <v>0.0029711375212224107</v>
      </c>
      <c r="R20" s="21"/>
      <c r="S20" s="46"/>
      <c r="T20" s="18">
        <v>330114.86</v>
      </c>
      <c r="U20" s="21">
        <v>0.0029935166568027844</v>
      </c>
      <c r="V20" s="20">
        <v>7</v>
      </c>
      <c r="W20" s="21">
        <v>0.003098716246126605</v>
      </c>
      <c r="X20" s="21"/>
      <c r="Y20" s="46"/>
      <c r="Z20" s="18">
        <v>272536.75</v>
      </c>
      <c r="AA20" s="21">
        <v>0.002568969612857038</v>
      </c>
      <c r="AB20" s="20">
        <v>6</v>
      </c>
      <c r="AC20" s="21">
        <v>0.0027958993476234857</v>
      </c>
      <c r="AD20" s="21"/>
      <c r="AE20" s="46"/>
      <c r="AF20" s="18">
        <v>272536.75</v>
      </c>
      <c r="AG20" s="21">
        <v>0.0026732268418655923</v>
      </c>
      <c r="AH20" s="20">
        <v>6</v>
      </c>
      <c r="AI20" s="21">
        <v>0.0029055690072639223</v>
      </c>
      <c r="AJ20" s="21"/>
      <c r="AK20" s="46"/>
      <c r="AL20" s="18">
        <v>226178.62</v>
      </c>
      <c r="AM20" s="21">
        <v>0.002351379652374999</v>
      </c>
      <c r="AN20" s="20">
        <v>5</v>
      </c>
      <c r="AO20" s="21">
        <v>0.0025693730729701952</v>
      </c>
      <c r="AP20" s="21"/>
      <c r="AQ20" s="46"/>
      <c r="AR20" s="18">
        <v>184293.37</v>
      </c>
      <c r="AS20" s="21">
        <v>0.002100991972259892</v>
      </c>
      <c r="AT20" s="20">
        <v>4</v>
      </c>
      <c r="AU20" s="21">
        <v>0.002279202279202279</v>
      </c>
      <c r="AV20" s="21"/>
      <c r="AW20" s="46"/>
      <c r="AX20" s="18">
        <v>184293.37</v>
      </c>
      <c r="AY20" s="21">
        <v>0.002239153045735612</v>
      </c>
      <c r="AZ20" s="20">
        <v>4</v>
      </c>
      <c r="BA20" s="21">
        <v>0.002482929857231533</v>
      </c>
      <c r="BB20" s="21"/>
    </row>
    <row r="21" spans="1:54" ht="18">
      <c r="A21" s="19" t="s">
        <v>31</v>
      </c>
      <c r="B21" s="18">
        <v>287464.44</v>
      </c>
      <c r="C21" s="21">
        <v>0.0023385196414662346</v>
      </c>
      <c r="D21" s="20">
        <v>1</v>
      </c>
      <c r="E21" s="21">
        <v>0.00037764350453172205</v>
      </c>
      <c r="F21" s="21"/>
      <c r="G21" s="46"/>
      <c r="H21" s="18">
        <v>0</v>
      </c>
      <c r="I21" s="21">
        <v>0</v>
      </c>
      <c r="J21" s="20">
        <v>0</v>
      </c>
      <c r="K21" s="21">
        <v>0</v>
      </c>
      <c r="L21" s="21"/>
      <c r="M21" s="46"/>
      <c r="N21" s="18">
        <v>0</v>
      </c>
      <c r="O21" s="21">
        <v>0</v>
      </c>
      <c r="P21" s="20">
        <v>0</v>
      </c>
      <c r="Q21" s="21">
        <v>0</v>
      </c>
      <c r="R21" s="21"/>
      <c r="S21" s="46"/>
      <c r="T21" s="18">
        <v>0</v>
      </c>
      <c r="U21" s="21">
        <v>0</v>
      </c>
      <c r="V21" s="20">
        <v>0</v>
      </c>
      <c r="W21" s="21">
        <v>0</v>
      </c>
      <c r="X21" s="21"/>
      <c r="Y21" s="46"/>
      <c r="Z21" s="18">
        <v>0</v>
      </c>
      <c r="AA21" s="21">
        <v>0</v>
      </c>
      <c r="AB21" s="20">
        <v>0</v>
      </c>
      <c r="AC21" s="21">
        <v>0</v>
      </c>
      <c r="AD21" s="21"/>
      <c r="AE21" s="46"/>
      <c r="AF21" s="18">
        <v>0</v>
      </c>
      <c r="AG21" s="21">
        <v>0</v>
      </c>
      <c r="AH21" s="20">
        <v>0</v>
      </c>
      <c r="AI21" s="21">
        <v>0</v>
      </c>
      <c r="AJ21" s="21"/>
      <c r="AK21" s="46"/>
      <c r="AL21" s="18">
        <v>0</v>
      </c>
      <c r="AM21" s="21">
        <v>0</v>
      </c>
      <c r="AN21" s="20">
        <v>0</v>
      </c>
      <c r="AO21" s="21">
        <v>0</v>
      </c>
      <c r="AP21" s="21"/>
      <c r="AQ21" s="46"/>
      <c r="AR21" s="18">
        <v>0</v>
      </c>
      <c r="AS21" s="21">
        <v>0</v>
      </c>
      <c r="AT21" s="20">
        <v>0</v>
      </c>
      <c r="AU21" s="21">
        <v>0</v>
      </c>
      <c r="AV21" s="21"/>
      <c r="AW21" s="46"/>
      <c r="AX21" s="18">
        <v>0</v>
      </c>
      <c r="AY21" s="21">
        <v>0</v>
      </c>
      <c r="AZ21" s="20">
        <v>0</v>
      </c>
      <c r="BA21" s="21">
        <v>0</v>
      </c>
      <c r="BB21" s="21"/>
    </row>
    <row r="22" spans="1:54" ht="18">
      <c r="A22" s="19"/>
      <c r="B22" s="18"/>
      <c r="C22" s="21"/>
      <c r="D22" s="20"/>
      <c r="E22" s="21"/>
      <c r="F22" s="21"/>
      <c r="G22" s="46"/>
      <c r="H22" s="18"/>
      <c r="I22" s="21"/>
      <c r="J22" s="20"/>
      <c r="K22" s="21"/>
      <c r="L22" s="21"/>
      <c r="M22" s="46"/>
      <c r="N22" s="18"/>
      <c r="O22" s="21"/>
      <c r="P22" s="20"/>
      <c r="Q22" s="21"/>
      <c r="R22" s="21"/>
      <c r="S22" s="46"/>
      <c r="T22" s="18"/>
      <c r="U22" s="21"/>
      <c r="V22" s="20"/>
      <c r="W22" s="21"/>
      <c r="X22" s="21"/>
      <c r="Y22" s="46"/>
      <c r="Z22" s="18"/>
      <c r="AA22" s="21"/>
      <c r="AB22" s="20"/>
      <c r="AC22" s="21"/>
      <c r="AD22" s="21"/>
      <c r="AE22" s="46"/>
      <c r="AF22" s="18"/>
      <c r="AG22" s="21"/>
      <c r="AH22" s="20"/>
      <c r="AI22" s="21"/>
      <c r="AJ22" s="21"/>
      <c r="AK22" s="46"/>
      <c r="AL22" s="18"/>
      <c r="AM22" s="21"/>
      <c r="AN22" s="20"/>
      <c r="AO22" s="21"/>
      <c r="AP22" s="21"/>
      <c r="AQ22" s="46"/>
      <c r="AR22" s="18"/>
      <c r="AS22" s="21"/>
      <c r="AT22" s="20"/>
      <c r="AU22" s="21"/>
      <c r="AV22" s="21"/>
      <c r="AW22" s="46"/>
      <c r="AX22" s="18"/>
      <c r="AY22" s="21"/>
      <c r="AZ22" s="20"/>
      <c r="BA22" s="21"/>
      <c r="BB22" s="21"/>
    </row>
    <row r="23" spans="1:54" ht="18.75" thickBot="1">
      <c r="A23" s="22"/>
      <c r="B23" s="23">
        <f>SUM(B8:B22)</f>
        <v>122925818.07000001</v>
      </c>
      <c r="C23" s="26"/>
      <c r="D23" s="25">
        <f>SUM(D8:D22)</f>
        <v>2648</v>
      </c>
      <c r="E23" s="26"/>
      <c r="F23" s="26"/>
      <c r="G23" s="47"/>
      <c r="H23" s="23">
        <f>SUM(H8:H22)</f>
        <v>118178796.86999999</v>
      </c>
      <c r="I23" s="26"/>
      <c r="J23" s="25">
        <f>SUM(J8:J22)</f>
        <v>2499</v>
      </c>
      <c r="K23" s="26"/>
      <c r="L23" s="26"/>
      <c r="M23" s="47"/>
      <c r="N23" s="23">
        <f>SUM(N8:N22)</f>
        <v>112626047.25</v>
      </c>
      <c r="O23" s="26"/>
      <c r="P23" s="25">
        <f>SUM(P8:P22)</f>
        <v>2356</v>
      </c>
      <c r="Q23" s="26"/>
      <c r="R23" s="26"/>
      <c r="S23" s="47"/>
      <c r="T23" s="23">
        <f>SUM(T8:T22)</f>
        <v>110276607.02999999</v>
      </c>
      <c r="U23" s="26"/>
      <c r="V23" s="25">
        <f>SUM(V8:V22)</f>
        <v>2259</v>
      </c>
      <c r="W23" s="26"/>
      <c r="X23" s="26"/>
      <c r="Y23" s="47"/>
      <c r="Z23" s="23">
        <f>SUM(Z8:Z22)</f>
        <v>106087961.73999998</v>
      </c>
      <c r="AA23" s="26"/>
      <c r="AB23" s="25">
        <f>SUM(AB8:AB22)</f>
        <v>2146</v>
      </c>
      <c r="AC23" s="26"/>
      <c r="AD23" s="26"/>
      <c r="AE23" s="47"/>
      <c r="AF23" s="23">
        <f>SUM(AF8:AF22)</f>
        <v>101950476.37999998</v>
      </c>
      <c r="AG23" s="26"/>
      <c r="AH23" s="25">
        <f>SUM(AH8:AH22)</f>
        <v>2065</v>
      </c>
      <c r="AI23" s="26"/>
      <c r="AJ23" s="26"/>
      <c r="AK23" s="47"/>
      <c r="AL23" s="23">
        <f>SUM(AL8:AL22)</f>
        <v>96189749.61</v>
      </c>
      <c r="AM23" s="26"/>
      <c r="AN23" s="25">
        <f>SUM(AN8:AN22)</f>
        <v>1946</v>
      </c>
      <c r="AO23" s="26"/>
      <c r="AP23" s="26"/>
      <c r="AQ23" s="47"/>
      <c r="AR23" s="23">
        <f>SUM(AR8:AR22)</f>
        <v>87717312.79000002</v>
      </c>
      <c r="AS23" s="26"/>
      <c r="AT23" s="25">
        <f>SUM(AT8:AT22)</f>
        <v>1755</v>
      </c>
      <c r="AU23" s="26"/>
      <c r="AV23" s="26"/>
      <c r="AW23" s="47"/>
      <c r="AX23" s="23">
        <f>SUM(AX8:AX22)</f>
        <v>82304945.77000004</v>
      </c>
      <c r="AY23" s="26"/>
      <c r="AZ23" s="25">
        <f>SUM(AZ8:AZ22)</f>
        <v>1611</v>
      </c>
      <c r="BA23" s="26"/>
      <c r="BB23" s="26"/>
    </row>
    <row r="24" spans="1:54" ht="18.75" thickTop="1">
      <c r="A24" s="19"/>
      <c r="B24" s="18"/>
      <c r="C24" s="21"/>
      <c r="D24" s="20"/>
      <c r="E24" s="21"/>
      <c r="F24" s="21"/>
      <c r="G24" s="46"/>
      <c r="H24" s="18"/>
      <c r="I24" s="21"/>
      <c r="J24" s="20"/>
      <c r="K24" s="21"/>
      <c r="L24" s="21"/>
      <c r="M24" s="46"/>
      <c r="N24" s="18"/>
      <c r="O24" s="21"/>
      <c r="P24" s="20"/>
      <c r="Q24" s="21"/>
      <c r="R24" s="21"/>
      <c r="S24" s="46"/>
      <c r="T24" s="18"/>
      <c r="U24" s="21"/>
      <c r="V24" s="20"/>
      <c r="W24" s="21"/>
      <c r="X24" s="21"/>
      <c r="Y24" s="46"/>
      <c r="Z24" s="18"/>
      <c r="AA24" s="21"/>
      <c r="AB24" s="20"/>
      <c r="AC24" s="21"/>
      <c r="AD24" s="21"/>
      <c r="AE24" s="46"/>
      <c r="AF24" s="18"/>
      <c r="AG24" s="21"/>
      <c r="AH24" s="20"/>
      <c r="AI24" s="21"/>
      <c r="AJ24" s="21"/>
      <c r="AK24" s="46"/>
      <c r="AL24" s="18"/>
      <c r="AM24" s="21"/>
      <c r="AN24" s="20"/>
      <c r="AO24" s="21"/>
      <c r="AP24" s="21"/>
      <c r="AQ24" s="46"/>
      <c r="AR24" s="18"/>
      <c r="AS24" s="21"/>
      <c r="AT24" s="20"/>
      <c r="AU24" s="21"/>
      <c r="AV24" s="21"/>
      <c r="AW24" s="46"/>
      <c r="AX24" s="18"/>
      <c r="AY24" s="21"/>
      <c r="AZ24" s="20"/>
      <c r="BA24" s="21"/>
      <c r="BB24" s="21"/>
    </row>
    <row r="25" spans="1:54" ht="18">
      <c r="A25" s="22" t="s">
        <v>82</v>
      </c>
      <c r="B25" s="22"/>
      <c r="C25" s="18"/>
      <c r="D25" s="19"/>
      <c r="E25" s="26">
        <v>0.6636157610627927</v>
      </c>
      <c r="F25" s="21"/>
      <c r="G25" s="46"/>
      <c r="H25" s="22" t="s">
        <v>82</v>
      </c>
      <c r="I25" s="18"/>
      <c r="J25" s="19"/>
      <c r="K25" s="26">
        <v>0.666108942188897</v>
      </c>
      <c r="L25" s="21"/>
      <c r="M25" s="46"/>
      <c r="N25" s="22" t="s">
        <v>82</v>
      </c>
      <c r="O25" s="18"/>
      <c r="P25" s="19"/>
      <c r="Q25" s="26">
        <v>0.6672725746747651</v>
      </c>
      <c r="R25" s="21"/>
      <c r="S25" s="46"/>
      <c r="T25" s="22" t="s">
        <v>82</v>
      </c>
      <c r="U25" s="18"/>
      <c r="V25" s="19"/>
      <c r="W25" s="26">
        <v>0.6679802432434049</v>
      </c>
      <c r="X25" s="21"/>
      <c r="Y25" s="46"/>
      <c r="Z25" s="22" t="s">
        <v>82</v>
      </c>
      <c r="AA25" s="18"/>
      <c r="AB25" s="19"/>
      <c r="AC25" s="26">
        <v>0.6656619430883727</v>
      </c>
      <c r="AD25" s="21"/>
      <c r="AE25" s="46"/>
      <c r="AF25" s="22" t="s">
        <v>82</v>
      </c>
      <c r="AG25" s="18"/>
      <c r="AH25" s="19"/>
      <c r="AI25" s="26">
        <v>0.6645001319279348</v>
      </c>
      <c r="AJ25" s="21"/>
      <c r="AK25" s="46"/>
      <c r="AL25" s="22" t="s">
        <v>82</v>
      </c>
      <c r="AM25" s="18"/>
      <c r="AN25" s="19"/>
      <c r="AO25" s="26">
        <v>0.6641957632595785</v>
      </c>
      <c r="AP25" s="21"/>
      <c r="AQ25" s="46"/>
      <c r="AR25" s="22" t="s">
        <v>82</v>
      </c>
      <c r="AS25" s="18"/>
      <c r="AT25" s="19"/>
      <c r="AU25" s="26">
        <v>0.6647459761427871</v>
      </c>
      <c r="AV25" s="21"/>
      <c r="AW25" s="46"/>
      <c r="AX25" s="22" t="s">
        <v>82</v>
      </c>
      <c r="AY25" s="18"/>
      <c r="AZ25" s="19"/>
      <c r="BA25" s="26">
        <v>0.6650288833718285</v>
      </c>
      <c r="BB25" s="21"/>
    </row>
    <row r="26" spans="1:54" ht="18">
      <c r="A26" s="19"/>
      <c r="B26" s="19"/>
      <c r="C26" s="18"/>
      <c r="D26" s="21"/>
      <c r="E26" s="20"/>
      <c r="F26" s="21"/>
      <c r="G26" s="46"/>
      <c r="H26" s="19"/>
      <c r="I26" s="18"/>
      <c r="J26" s="21"/>
      <c r="K26" s="20"/>
      <c r="L26" s="21"/>
      <c r="M26" s="46"/>
      <c r="N26" s="19"/>
      <c r="O26" s="18"/>
      <c r="P26" s="21"/>
      <c r="Q26" s="20"/>
      <c r="R26" s="21"/>
      <c r="S26" s="46"/>
      <c r="T26" s="19"/>
      <c r="U26" s="18"/>
      <c r="V26" s="21"/>
      <c r="W26" s="20"/>
      <c r="X26" s="21"/>
      <c r="Y26" s="46"/>
      <c r="Z26" s="19"/>
      <c r="AA26" s="18"/>
      <c r="AB26" s="21"/>
      <c r="AC26" s="20"/>
      <c r="AD26" s="21"/>
      <c r="AE26" s="46"/>
      <c r="AF26" s="19"/>
      <c r="AG26" s="18"/>
      <c r="AH26" s="21"/>
      <c r="AI26" s="20"/>
      <c r="AJ26" s="21"/>
      <c r="AK26" s="46"/>
      <c r="AL26" s="19"/>
      <c r="AM26" s="18"/>
      <c r="AN26" s="21"/>
      <c r="AO26" s="20"/>
      <c r="AP26" s="21"/>
      <c r="AQ26" s="46"/>
      <c r="AR26" s="19"/>
      <c r="AS26" s="18"/>
      <c r="AT26" s="21"/>
      <c r="AU26" s="20"/>
      <c r="AV26" s="21"/>
      <c r="AW26" s="46"/>
      <c r="AX26" s="19"/>
      <c r="AY26" s="18"/>
      <c r="AZ26" s="21"/>
      <c r="BA26" s="20"/>
      <c r="BB26" s="21"/>
    </row>
    <row r="27" spans="1:54" ht="18">
      <c r="A27" s="19"/>
      <c r="B27" s="19"/>
      <c r="C27" s="18"/>
      <c r="D27" s="21"/>
      <c r="E27" s="20"/>
      <c r="F27" s="21"/>
      <c r="G27" s="46"/>
      <c r="H27" s="19"/>
      <c r="I27" s="18"/>
      <c r="J27" s="21"/>
      <c r="K27" s="20"/>
      <c r="L27" s="21"/>
      <c r="M27" s="46"/>
      <c r="N27" s="19"/>
      <c r="O27" s="18"/>
      <c r="P27" s="21"/>
      <c r="Q27" s="20"/>
      <c r="R27" s="21"/>
      <c r="S27" s="46"/>
      <c r="T27" s="19"/>
      <c r="U27" s="18"/>
      <c r="V27" s="21"/>
      <c r="W27" s="20"/>
      <c r="X27" s="21"/>
      <c r="Y27" s="46"/>
      <c r="Z27" s="19"/>
      <c r="AA27" s="18"/>
      <c r="AB27" s="21"/>
      <c r="AC27" s="20"/>
      <c r="AD27" s="21"/>
      <c r="AE27" s="46"/>
      <c r="AF27" s="19"/>
      <c r="AG27" s="18"/>
      <c r="AH27" s="21"/>
      <c r="AI27" s="20"/>
      <c r="AJ27" s="21"/>
      <c r="AK27" s="46"/>
      <c r="AL27" s="19"/>
      <c r="AM27" s="18"/>
      <c r="AN27" s="21"/>
      <c r="AO27" s="20"/>
      <c r="AP27" s="21"/>
      <c r="AQ27" s="46"/>
      <c r="AR27" s="19"/>
      <c r="AS27" s="18"/>
      <c r="AT27" s="21"/>
      <c r="AU27" s="20"/>
      <c r="AV27" s="21"/>
      <c r="AW27" s="46"/>
      <c r="AX27" s="19"/>
      <c r="AY27" s="18"/>
      <c r="AZ27" s="21"/>
      <c r="BA27" s="20"/>
      <c r="BB27" s="21"/>
    </row>
    <row r="28" spans="1:54" ht="18">
      <c r="A28" s="19"/>
      <c r="B28" s="19"/>
      <c r="C28" s="18"/>
      <c r="D28" s="21"/>
      <c r="E28" s="20"/>
      <c r="F28" s="21"/>
      <c r="G28" s="46"/>
      <c r="H28" s="19"/>
      <c r="I28" s="18"/>
      <c r="J28" s="21"/>
      <c r="K28" s="20"/>
      <c r="L28" s="21"/>
      <c r="M28" s="46"/>
      <c r="N28" s="19"/>
      <c r="O28" s="18"/>
      <c r="P28" s="21"/>
      <c r="Q28" s="20"/>
      <c r="R28" s="21"/>
      <c r="S28" s="46"/>
      <c r="T28" s="19"/>
      <c r="U28" s="18"/>
      <c r="V28" s="21"/>
      <c r="W28" s="20"/>
      <c r="X28" s="21"/>
      <c r="Y28" s="46"/>
      <c r="Z28" s="19"/>
      <c r="AA28" s="18"/>
      <c r="AB28" s="21"/>
      <c r="AC28" s="20"/>
      <c r="AD28" s="21"/>
      <c r="AE28" s="46"/>
      <c r="AF28" s="19"/>
      <c r="AG28" s="18"/>
      <c r="AH28" s="21"/>
      <c r="AI28" s="20"/>
      <c r="AJ28" s="21"/>
      <c r="AK28" s="46"/>
      <c r="AL28" s="19"/>
      <c r="AM28" s="18"/>
      <c r="AN28" s="21"/>
      <c r="AO28" s="20"/>
      <c r="AP28" s="21"/>
      <c r="AQ28" s="46"/>
      <c r="AR28" s="19"/>
      <c r="AS28" s="18"/>
      <c r="AT28" s="21"/>
      <c r="AU28" s="20"/>
      <c r="AV28" s="21"/>
      <c r="AW28" s="46"/>
      <c r="AX28" s="19"/>
      <c r="AY28" s="18"/>
      <c r="AZ28" s="21"/>
      <c r="BA28" s="20"/>
      <c r="BB28" s="21"/>
    </row>
    <row r="29" spans="1:54" ht="18.75">
      <c r="A29" s="17" t="s">
        <v>104</v>
      </c>
      <c r="B29" s="17"/>
      <c r="C29" s="18"/>
      <c r="D29" s="21"/>
      <c r="E29" s="20"/>
      <c r="F29" s="21"/>
      <c r="G29" s="46"/>
      <c r="H29" s="17" t="s">
        <v>119</v>
      </c>
      <c r="I29" s="18"/>
      <c r="J29" s="21"/>
      <c r="K29" s="20"/>
      <c r="L29" s="21"/>
      <c r="M29" s="46"/>
      <c r="N29" s="17" t="s">
        <v>123</v>
      </c>
      <c r="O29" s="18"/>
      <c r="P29" s="21"/>
      <c r="Q29" s="20"/>
      <c r="R29" s="21"/>
      <c r="S29" s="46"/>
      <c r="T29" s="17" t="s">
        <v>129</v>
      </c>
      <c r="U29" s="18"/>
      <c r="V29" s="21"/>
      <c r="W29" s="20"/>
      <c r="X29" s="21"/>
      <c r="Y29" s="46"/>
      <c r="Z29" s="17" t="s">
        <v>134</v>
      </c>
      <c r="AA29" s="18"/>
      <c r="AB29" s="21"/>
      <c r="AC29" s="20"/>
      <c r="AD29" s="21"/>
      <c r="AE29" s="46"/>
      <c r="AF29" s="17" t="s">
        <v>137</v>
      </c>
      <c r="AG29" s="18"/>
      <c r="AH29" s="21"/>
      <c r="AI29" s="20"/>
      <c r="AJ29" s="21"/>
      <c r="AK29" s="46"/>
      <c r="AL29" s="17" t="s">
        <v>141</v>
      </c>
      <c r="AM29" s="18"/>
      <c r="AN29" s="21"/>
      <c r="AO29" s="20"/>
      <c r="AP29" s="21"/>
      <c r="AQ29" s="46"/>
      <c r="AR29" s="17" t="s">
        <v>145</v>
      </c>
      <c r="AS29" s="18"/>
      <c r="AT29" s="21"/>
      <c r="AU29" s="20"/>
      <c r="AV29" s="21"/>
      <c r="AW29" s="46"/>
      <c r="AX29" s="17" t="s">
        <v>149</v>
      </c>
      <c r="AY29" s="18"/>
      <c r="AZ29" s="21"/>
      <c r="BA29" s="20"/>
      <c r="BB29" s="21"/>
    </row>
    <row r="30" spans="1:54" ht="18">
      <c r="A30" s="19"/>
      <c r="B30" s="19"/>
      <c r="C30" s="18"/>
      <c r="D30" s="21"/>
      <c r="E30" s="20"/>
      <c r="F30" s="21"/>
      <c r="G30" s="46"/>
      <c r="H30" s="19"/>
      <c r="I30" s="18"/>
      <c r="J30" s="21"/>
      <c r="K30" s="20"/>
      <c r="L30" s="21"/>
      <c r="M30" s="46"/>
      <c r="N30" s="19"/>
      <c r="O30" s="18"/>
      <c r="P30" s="21"/>
      <c r="Q30" s="20"/>
      <c r="R30" s="21"/>
      <c r="S30" s="46"/>
      <c r="T30" s="19"/>
      <c r="U30" s="18"/>
      <c r="V30" s="21"/>
      <c r="W30" s="20"/>
      <c r="X30" s="21"/>
      <c r="Y30" s="46"/>
      <c r="Z30" s="19"/>
      <c r="AA30" s="18"/>
      <c r="AB30" s="21"/>
      <c r="AC30" s="20"/>
      <c r="AD30" s="21"/>
      <c r="AE30" s="46"/>
      <c r="AF30" s="19"/>
      <c r="AG30" s="18"/>
      <c r="AH30" s="21"/>
      <c r="AI30" s="20"/>
      <c r="AJ30" s="21"/>
      <c r="AK30" s="46"/>
      <c r="AL30" s="19"/>
      <c r="AM30" s="18"/>
      <c r="AN30" s="21"/>
      <c r="AO30" s="20"/>
      <c r="AP30" s="21"/>
      <c r="AQ30" s="46"/>
      <c r="AR30" s="19"/>
      <c r="AS30" s="18"/>
      <c r="AT30" s="21"/>
      <c r="AU30" s="20"/>
      <c r="AV30" s="21"/>
      <c r="AW30" s="46"/>
      <c r="AX30" s="19"/>
      <c r="AY30" s="18"/>
      <c r="AZ30" s="21"/>
      <c r="BA30" s="20"/>
      <c r="BB30" s="21"/>
    </row>
    <row r="31" spans="1:54" ht="72">
      <c r="A31" s="33" t="s">
        <v>78</v>
      </c>
      <c r="B31" s="34" t="s">
        <v>79</v>
      </c>
      <c r="C31" s="35" t="s">
        <v>80</v>
      </c>
      <c r="D31" s="36" t="s">
        <v>81</v>
      </c>
      <c r="E31" s="35" t="s">
        <v>80</v>
      </c>
      <c r="F31" s="38"/>
      <c r="G31" s="40"/>
      <c r="H31" s="34" t="s">
        <v>79</v>
      </c>
      <c r="I31" s="35" t="s">
        <v>80</v>
      </c>
      <c r="J31" s="36" t="s">
        <v>81</v>
      </c>
      <c r="K31" s="35" t="s">
        <v>80</v>
      </c>
      <c r="L31" s="38"/>
      <c r="M31" s="40"/>
      <c r="N31" s="34" t="s">
        <v>79</v>
      </c>
      <c r="O31" s="35" t="s">
        <v>80</v>
      </c>
      <c r="P31" s="36" t="s">
        <v>81</v>
      </c>
      <c r="Q31" s="35" t="s">
        <v>80</v>
      </c>
      <c r="R31" s="38"/>
      <c r="S31" s="40"/>
      <c r="T31" s="34" t="s">
        <v>79</v>
      </c>
      <c r="U31" s="35" t="s">
        <v>80</v>
      </c>
      <c r="V31" s="36" t="s">
        <v>81</v>
      </c>
      <c r="W31" s="35" t="s">
        <v>80</v>
      </c>
      <c r="X31" s="38"/>
      <c r="Y31" s="40"/>
      <c r="Z31" s="34" t="s">
        <v>79</v>
      </c>
      <c r="AA31" s="35" t="s">
        <v>80</v>
      </c>
      <c r="AB31" s="36" t="s">
        <v>81</v>
      </c>
      <c r="AC31" s="35" t="s">
        <v>80</v>
      </c>
      <c r="AD31" s="38"/>
      <c r="AE31" s="40"/>
      <c r="AF31" s="34" t="s">
        <v>79</v>
      </c>
      <c r="AG31" s="35" t="s">
        <v>80</v>
      </c>
      <c r="AH31" s="36" t="s">
        <v>81</v>
      </c>
      <c r="AI31" s="35" t="s">
        <v>80</v>
      </c>
      <c r="AJ31" s="38"/>
      <c r="AK31" s="40"/>
      <c r="AL31" s="34" t="s">
        <v>79</v>
      </c>
      <c r="AM31" s="35" t="s">
        <v>80</v>
      </c>
      <c r="AN31" s="36" t="s">
        <v>81</v>
      </c>
      <c r="AO31" s="35" t="s">
        <v>80</v>
      </c>
      <c r="AP31" s="38"/>
      <c r="AQ31" s="40"/>
      <c r="AR31" s="34" t="s">
        <v>79</v>
      </c>
      <c r="AS31" s="35" t="s">
        <v>80</v>
      </c>
      <c r="AT31" s="36" t="s">
        <v>81</v>
      </c>
      <c r="AU31" s="35" t="s">
        <v>80</v>
      </c>
      <c r="AV31" s="38"/>
      <c r="AW31" s="40"/>
      <c r="AX31" s="34" t="s">
        <v>79</v>
      </c>
      <c r="AY31" s="35" t="s">
        <v>80</v>
      </c>
      <c r="AZ31" s="36" t="s">
        <v>81</v>
      </c>
      <c r="BA31" s="35" t="s">
        <v>80</v>
      </c>
      <c r="BB31" s="38"/>
    </row>
    <row r="32" spans="1:54" ht="18">
      <c r="A32" s="19"/>
      <c r="B32" s="18"/>
      <c r="C32" s="21"/>
      <c r="D32" s="20"/>
      <c r="E32" s="21"/>
      <c r="F32" s="21"/>
      <c r="G32" s="46"/>
      <c r="H32" s="18"/>
      <c r="I32" s="21"/>
      <c r="J32" s="20"/>
      <c r="K32" s="21"/>
      <c r="L32" s="21"/>
      <c r="M32" s="46"/>
      <c r="N32" s="18"/>
      <c r="O32" s="21"/>
      <c r="P32" s="20"/>
      <c r="Q32" s="21"/>
      <c r="R32" s="21"/>
      <c r="S32" s="46"/>
      <c r="T32" s="18"/>
      <c r="U32" s="21"/>
      <c r="V32" s="20"/>
      <c r="W32" s="21"/>
      <c r="X32" s="21"/>
      <c r="Y32" s="46"/>
      <c r="Z32" s="18"/>
      <c r="AA32" s="21"/>
      <c r="AB32" s="20"/>
      <c r="AC32" s="21"/>
      <c r="AD32" s="21"/>
      <c r="AE32" s="46"/>
      <c r="AF32" s="18"/>
      <c r="AG32" s="21"/>
      <c r="AH32" s="20"/>
      <c r="AI32" s="21"/>
      <c r="AJ32" s="21"/>
      <c r="AK32" s="46"/>
      <c r="AL32" s="18"/>
      <c r="AM32" s="21"/>
      <c r="AN32" s="20"/>
      <c r="AO32" s="21"/>
      <c r="AP32" s="21"/>
      <c r="AQ32" s="46"/>
      <c r="AR32" s="18"/>
      <c r="AS32" s="21"/>
      <c r="AT32" s="20"/>
      <c r="AU32" s="21"/>
      <c r="AV32" s="21"/>
      <c r="AW32" s="46"/>
      <c r="AX32" s="18"/>
      <c r="AY32" s="21"/>
      <c r="AZ32" s="20"/>
      <c r="BA32" s="21"/>
      <c r="BB32" s="21"/>
    </row>
    <row r="33" spans="1:54" ht="18">
      <c r="A33" s="19" t="s">
        <v>62</v>
      </c>
      <c r="B33" s="18">
        <v>4261680.16</v>
      </c>
      <c r="C33" s="21">
        <v>0.03466871505848502</v>
      </c>
      <c r="D33" s="20">
        <v>176</v>
      </c>
      <c r="E33" s="21">
        <v>0.06646525679758308</v>
      </c>
      <c r="F33" s="21"/>
      <c r="G33" s="46"/>
      <c r="H33" s="18">
        <v>4081223.65</v>
      </c>
      <c r="I33" s="21">
        <v>0.034534313752486945</v>
      </c>
      <c r="J33" s="20">
        <v>156</v>
      </c>
      <c r="K33" s="21">
        <v>0.062424969987995196</v>
      </c>
      <c r="L33" s="21"/>
      <c r="M33" s="46"/>
      <c r="N33" s="18">
        <v>5675873.000000002</v>
      </c>
      <c r="O33" s="21">
        <v>0.05039574004937837</v>
      </c>
      <c r="P33" s="20">
        <v>198</v>
      </c>
      <c r="Q33" s="21">
        <v>0.08404074702886248</v>
      </c>
      <c r="R33" s="21"/>
      <c r="S33" s="46"/>
      <c r="T33" s="18">
        <v>9113765.94</v>
      </c>
      <c r="U33" s="21">
        <v>0.0826445987544816</v>
      </c>
      <c r="V33" s="20">
        <v>288</v>
      </c>
      <c r="W33" s="21">
        <v>0.12749003984063745</v>
      </c>
      <c r="X33" s="21"/>
      <c r="Y33" s="46"/>
      <c r="Z33" s="18">
        <v>9380198.419999998</v>
      </c>
      <c r="AA33" s="21">
        <v>0.08841906533173825</v>
      </c>
      <c r="AB33" s="20">
        <v>284</v>
      </c>
      <c r="AC33" s="21">
        <v>0.13233923578751164</v>
      </c>
      <c r="AD33" s="21"/>
      <c r="AE33" s="46"/>
      <c r="AF33" s="18">
        <v>14517800.199999997</v>
      </c>
      <c r="AG33" s="21">
        <v>0.14240051361690367</v>
      </c>
      <c r="AH33" s="20">
        <v>421</v>
      </c>
      <c r="AI33" s="21">
        <v>0.20387409200968523</v>
      </c>
      <c r="AJ33" s="21"/>
      <c r="AK33" s="46"/>
      <c r="AL33" s="18">
        <v>16126498.54</v>
      </c>
      <c r="AM33" s="21">
        <v>0.16765298387182268</v>
      </c>
      <c r="AN33" s="20">
        <v>500</v>
      </c>
      <c r="AO33" s="21">
        <v>0.2569373072970195</v>
      </c>
      <c r="AP33" s="21"/>
      <c r="AQ33" s="46"/>
      <c r="AR33" s="18">
        <v>15882428.090000011</v>
      </c>
      <c r="AS33" s="21">
        <v>0.18106377845868804</v>
      </c>
      <c r="AT33" s="20">
        <v>496</v>
      </c>
      <c r="AU33" s="21">
        <v>0.2826210826210826</v>
      </c>
      <c r="AV33" s="21"/>
      <c r="AW33" s="46"/>
      <c r="AX33" s="18">
        <v>16302010.100000009</v>
      </c>
      <c r="AY33" s="21">
        <v>0.19806841432780656</v>
      </c>
      <c r="AZ33" s="20">
        <v>511</v>
      </c>
      <c r="BA33" s="21">
        <v>0.31719428926132837</v>
      </c>
      <c r="BB33" s="21"/>
    </row>
    <row r="34" spans="1:54" ht="18">
      <c r="A34" s="19" t="s">
        <v>63</v>
      </c>
      <c r="B34" s="18">
        <v>82536905.73000003</v>
      </c>
      <c r="C34" s="21">
        <v>0.6714367008157672</v>
      </c>
      <c r="D34" s="20">
        <v>1691</v>
      </c>
      <c r="E34" s="21">
        <v>0.638595166163142</v>
      </c>
      <c r="F34" s="21"/>
      <c r="G34" s="46"/>
      <c r="H34" s="18">
        <v>79834640.77999993</v>
      </c>
      <c r="I34" s="21">
        <v>0.6755411536962955</v>
      </c>
      <c r="J34" s="20">
        <v>1608</v>
      </c>
      <c r="K34" s="21">
        <v>0.6434573829531812</v>
      </c>
      <c r="L34" s="21"/>
      <c r="M34" s="46"/>
      <c r="N34" s="18">
        <v>93090326.32999994</v>
      </c>
      <c r="O34" s="21">
        <v>0.8265434915190101</v>
      </c>
      <c r="P34" s="20">
        <v>1846</v>
      </c>
      <c r="Q34" s="21">
        <v>0.7835314091680815</v>
      </c>
      <c r="R34" s="21"/>
      <c r="S34" s="46"/>
      <c r="T34" s="18">
        <v>95017683.99000005</v>
      </c>
      <c r="U34" s="21">
        <v>0.861630463151184</v>
      </c>
      <c r="V34" s="20">
        <v>1851</v>
      </c>
      <c r="W34" s="21">
        <v>0.8193891102257637</v>
      </c>
      <c r="X34" s="21"/>
      <c r="Y34" s="46"/>
      <c r="Z34" s="18">
        <v>90642870.7899999</v>
      </c>
      <c r="AA34" s="21">
        <v>0.8544124074336278</v>
      </c>
      <c r="AB34" s="20">
        <v>1745</v>
      </c>
      <c r="AC34" s="21">
        <v>0.8131407269338303</v>
      </c>
      <c r="AD34" s="21"/>
      <c r="AE34" s="46"/>
      <c r="AF34" s="18">
        <v>85099035.32999994</v>
      </c>
      <c r="AG34" s="21">
        <v>0.8347095408638442</v>
      </c>
      <c r="AH34" s="20">
        <v>1604</v>
      </c>
      <c r="AI34" s="21">
        <v>0.7767554479418887</v>
      </c>
      <c r="AJ34" s="21"/>
      <c r="AK34" s="46"/>
      <c r="AL34" s="18">
        <v>79340401.57000004</v>
      </c>
      <c r="AM34" s="21">
        <v>0.8248321873347686</v>
      </c>
      <c r="AN34" s="20">
        <v>1432</v>
      </c>
      <c r="AO34" s="21">
        <v>0.7358684480986639</v>
      </c>
      <c r="AP34" s="21"/>
      <c r="AQ34" s="46"/>
      <c r="AR34" s="18">
        <v>71675738.55000003</v>
      </c>
      <c r="AS34" s="21">
        <v>0.8171219143659313</v>
      </c>
      <c r="AT34" s="20">
        <v>1255</v>
      </c>
      <c r="AU34" s="21">
        <v>0.7150997150997151</v>
      </c>
      <c r="AV34" s="21"/>
      <c r="AW34" s="46"/>
      <c r="AX34" s="18">
        <v>66002935.66999999</v>
      </c>
      <c r="AY34" s="21">
        <v>0.8019315856721935</v>
      </c>
      <c r="AZ34" s="20">
        <v>1100</v>
      </c>
      <c r="BA34" s="21">
        <v>0.6828057107386716</v>
      </c>
      <c r="BB34" s="21"/>
    </row>
    <row r="35" spans="1:54" ht="18">
      <c r="A35" s="19" t="s">
        <v>64</v>
      </c>
      <c r="B35" s="18">
        <v>16853522.739999995</v>
      </c>
      <c r="C35" s="21">
        <v>0.13710319772208285</v>
      </c>
      <c r="D35" s="20">
        <v>352</v>
      </c>
      <c r="E35" s="21">
        <v>0.13293051359516617</v>
      </c>
      <c r="F35" s="21"/>
      <c r="G35" s="46"/>
      <c r="H35" s="18">
        <v>18005695.490000006</v>
      </c>
      <c r="I35" s="21">
        <v>0.15235977998495606</v>
      </c>
      <c r="J35" s="20">
        <v>347</v>
      </c>
      <c r="K35" s="21">
        <v>0.13885554221688676</v>
      </c>
      <c r="L35" s="21"/>
      <c r="M35" s="46"/>
      <c r="N35" s="18">
        <v>8174649.9399999995</v>
      </c>
      <c r="O35" s="21">
        <v>0.0725822324373548</v>
      </c>
      <c r="P35" s="20">
        <v>203</v>
      </c>
      <c r="Q35" s="21">
        <v>0.08616298811544991</v>
      </c>
      <c r="R35" s="21"/>
      <c r="S35" s="46"/>
      <c r="T35" s="18">
        <v>3667463.02</v>
      </c>
      <c r="U35" s="21">
        <v>0.033256944684581104</v>
      </c>
      <c r="V35" s="20">
        <v>72</v>
      </c>
      <c r="W35" s="21">
        <v>0.03187250996015936</v>
      </c>
      <c r="X35" s="21"/>
      <c r="Y35" s="46"/>
      <c r="Z35" s="18">
        <v>3418424.38</v>
      </c>
      <c r="AA35" s="21">
        <v>0.032222547440188036</v>
      </c>
      <c r="AB35" s="20">
        <v>70</v>
      </c>
      <c r="AC35" s="21">
        <v>0.032618825722273995</v>
      </c>
      <c r="AD35" s="21"/>
      <c r="AE35" s="46"/>
      <c r="AF35" s="18">
        <v>1826218.26</v>
      </c>
      <c r="AG35" s="21">
        <v>0.017912797711637347</v>
      </c>
      <c r="AH35" s="20">
        <v>31</v>
      </c>
      <c r="AI35" s="21">
        <v>0.015012106537530266</v>
      </c>
      <c r="AJ35" s="21"/>
      <c r="AK35" s="46"/>
      <c r="AL35" s="18">
        <v>568025.65</v>
      </c>
      <c r="AM35" s="21">
        <v>0.00590526175921085</v>
      </c>
      <c r="AN35" s="20">
        <v>10</v>
      </c>
      <c r="AO35" s="21">
        <v>0.0051387461459403904</v>
      </c>
      <c r="AP35" s="21"/>
      <c r="AQ35" s="46"/>
      <c r="AR35" s="18">
        <v>105199.87</v>
      </c>
      <c r="AS35" s="21">
        <v>0.0011993056633170481</v>
      </c>
      <c r="AT35" s="20">
        <v>2</v>
      </c>
      <c r="AU35" s="21">
        <v>0.0011396011396011395</v>
      </c>
      <c r="AV35" s="21"/>
      <c r="AW35" s="46"/>
      <c r="AX35" s="18">
        <v>0</v>
      </c>
      <c r="AY35" s="21">
        <v>0</v>
      </c>
      <c r="AZ35" s="20">
        <v>0</v>
      </c>
      <c r="BA35" s="21">
        <v>0</v>
      </c>
      <c r="BB35" s="21"/>
    </row>
    <row r="36" spans="1:54" ht="18">
      <c r="A36" s="19" t="s">
        <v>65</v>
      </c>
      <c r="B36" s="18">
        <v>9561716.070000004</v>
      </c>
      <c r="C36" s="21">
        <v>0.07778444121929774</v>
      </c>
      <c r="D36" s="20">
        <v>236</v>
      </c>
      <c r="E36" s="21">
        <v>0.0891238670694864</v>
      </c>
      <c r="F36" s="21"/>
      <c r="G36" s="46"/>
      <c r="H36" s="18">
        <v>8522670.579999996</v>
      </c>
      <c r="I36" s="21">
        <v>0.07211674856848625</v>
      </c>
      <c r="J36" s="20">
        <v>217</v>
      </c>
      <c r="K36" s="21">
        <v>0.08683473389355742</v>
      </c>
      <c r="L36" s="21"/>
      <c r="M36" s="46"/>
      <c r="N36" s="18">
        <v>3756500.05</v>
      </c>
      <c r="O36" s="21">
        <v>0.03335374135666475</v>
      </c>
      <c r="P36" s="20">
        <v>69</v>
      </c>
      <c r="Q36" s="21">
        <v>0.02928692699490662</v>
      </c>
      <c r="R36" s="21"/>
      <c r="S36" s="46"/>
      <c r="T36" s="18">
        <v>1987355.76</v>
      </c>
      <c r="U36" s="21">
        <v>0.018021553378581488</v>
      </c>
      <c r="V36" s="20">
        <v>38</v>
      </c>
      <c r="W36" s="21">
        <v>0.016821602478972998</v>
      </c>
      <c r="X36" s="21"/>
      <c r="Y36" s="46"/>
      <c r="Z36" s="18">
        <v>2276156.07</v>
      </c>
      <c r="AA36" s="21">
        <v>0.021455366213731182</v>
      </c>
      <c r="AB36" s="20">
        <v>39</v>
      </c>
      <c r="AC36" s="21">
        <v>0.018173345759552657</v>
      </c>
      <c r="AD36" s="21"/>
      <c r="AE36" s="46"/>
      <c r="AF36" s="18">
        <v>405821.07</v>
      </c>
      <c r="AG36" s="21">
        <v>0.003980570610453878</v>
      </c>
      <c r="AH36" s="20">
        <v>6</v>
      </c>
      <c r="AI36" s="21">
        <v>0.0029055690072639223</v>
      </c>
      <c r="AJ36" s="21"/>
      <c r="AK36" s="46"/>
      <c r="AL36" s="18">
        <v>100525</v>
      </c>
      <c r="AM36" s="21">
        <v>0.0010450697751847485</v>
      </c>
      <c r="AN36" s="20">
        <v>2</v>
      </c>
      <c r="AO36" s="21">
        <v>0.0010277492291880781</v>
      </c>
      <c r="AP36" s="21"/>
      <c r="AQ36" s="46"/>
      <c r="AR36" s="18">
        <v>19621.28</v>
      </c>
      <c r="AS36" s="21">
        <v>0.0002236876549897783</v>
      </c>
      <c r="AT36" s="20">
        <v>1</v>
      </c>
      <c r="AU36" s="21">
        <v>0.0005698005698005698</v>
      </c>
      <c r="AV36" s="21"/>
      <c r="AW36" s="46"/>
      <c r="AX36" s="18">
        <v>0</v>
      </c>
      <c r="AY36" s="21">
        <v>0</v>
      </c>
      <c r="AZ36" s="20">
        <v>0</v>
      </c>
      <c r="BA36" s="21">
        <v>0</v>
      </c>
      <c r="BB36" s="21"/>
    </row>
    <row r="37" spans="1:54" ht="18">
      <c r="A37" s="19" t="s">
        <v>66</v>
      </c>
      <c r="B37" s="18">
        <v>4752223.24</v>
      </c>
      <c r="C37" s="21">
        <v>0.03865927690872759</v>
      </c>
      <c r="D37" s="20">
        <v>111</v>
      </c>
      <c r="E37" s="21">
        <v>0.041918429003021146</v>
      </c>
      <c r="F37" s="21"/>
      <c r="G37" s="46"/>
      <c r="H37" s="18">
        <v>4333892.09</v>
      </c>
      <c r="I37" s="21">
        <v>0.03667233213388866</v>
      </c>
      <c r="J37" s="20">
        <v>104</v>
      </c>
      <c r="K37" s="21">
        <v>0.041616646658663464</v>
      </c>
      <c r="L37" s="21"/>
      <c r="M37" s="46"/>
      <c r="N37" s="18">
        <v>1412960.71</v>
      </c>
      <c r="O37" s="21">
        <v>0.012545594420654773</v>
      </c>
      <c r="P37" s="20">
        <v>31</v>
      </c>
      <c r="Q37" s="21">
        <v>0.013157894736842105</v>
      </c>
      <c r="R37" s="21"/>
      <c r="S37" s="46"/>
      <c r="T37" s="18">
        <v>456013.32</v>
      </c>
      <c r="U37" s="21">
        <v>0.0041351772808529055</v>
      </c>
      <c r="V37" s="20">
        <v>9</v>
      </c>
      <c r="W37" s="21">
        <v>0.00398406374501992</v>
      </c>
      <c r="X37" s="21"/>
      <c r="Y37" s="46"/>
      <c r="Z37" s="18">
        <v>335987.08</v>
      </c>
      <c r="AA37" s="21">
        <v>0.0031670613186389257</v>
      </c>
      <c r="AB37" s="20">
        <v>7</v>
      </c>
      <c r="AC37" s="21">
        <v>0.0032618825722274</v>
      </c>
      <c r="AD37" s="21"/>
      <c r="AE37" s="46"/>
      <c r="AF37" s="18">
        <v>67276.52</v>
      </c>
      <c r="AG37" s="21">
        <v>0.0006598941210361811</v>
      </c>
      <c r="AH37" s="20">
        <v>2</v>
      </c>
      <c r="AI37" s="21">
        <v>0.0009685230024213075</v>
      </c>
      <c r="AJ37" s="21"/>
      <c r="AK37" s="46"/>
      <c r="AL37" s="18">
        <v>19973.85</v>
      </c>
      <c r="AM37" s="21">
        <v>0.00020765050414398297</v>
      </c>
      <c r="AN37" s="20">
        <v>1</v>
      </c>
      <c r="AO37" s="21">
        <v>0.0005138746145940391</v>
      </c>
      <c r="AP37" s="21"/>
      <c r="AQ37" s="46"/>
      <c r="AR37" s="18">
        <v>0</v>
      </c>
      <c r="AS37" s="21">
        <v>0</v>
      </c>
      <c r="AT37" s="20">
        <v>0</v>
      </c>
      <c r="AU37" s="21">
        <v>0</v>
      </c>
      <c r="AV37" s="21"/>
      <c r="AW37" s="46"/>
      <c r="AX37" s="18">
        <v>0</v>
      </c>
      <c r="AY37" s="21">
        <v>0</v>
      </c>
      <c r="AZ37" s="20">
        <v>0</v>
      </c>
      <c r="BA37" s="21">
        <v>0</v>
      </c>
      <c r="BB37" s="21"/>
    </row>
    <row r="38" spans="1:54" ht="18">
      <c r="A38" s="19" t="s">
        <v>67</v>
      </c>
      <c r="B38" s="18">
        <v>2333193.96</v>
      </c>
      <c r="C38" s="21">
        <v>0.01898050382443959</v>
      </c>
      <c r="D38" s="20">
        <v>46</v>
      </c>
      <c r="E38" s="21">
        <v>0.017371601208459216</v>
      </c>
      <c r="F38" s="21"/>
      <c r="G38" s="46"/>
      <c r="H38" s="18">
        <v>2668954.67</v>
      </c>
      <c r="I38" s="21">
        <v>0.022584039952073014</v>
      </c>
      <c r="J38" s="20">
        <v>52</v>
      </c>
      <c r="K38" s="21">
        <v>0.020808323329331732</v>
      </c>
      <c r="L38" s="21"/>
      <c r="M38" s="46"/>
      <c r="N38" s="18">
        <v>356412.22</v>
      </c>
      <c r="O38" s="21">
        <v>0.0031645629825652983</v>
      </c>
      <c r="P38" s="20">
        <v>7</v>
      </c>
      <c r="Q38" s="21">
        <v>0.0029711375212224107</v>
      </c>
      <c r="R38" s="21"/>
      <c r="S38" s="46"/>
      <c r="T38" s="18">
        <v>0</v>
      </c>
      <c r="U38" s="21">
        <v>0</v>
      </c>
      <c r="V38" s="20">
        <v>0</v>
      </c>
      <c r="W38" s="21">
        <v>0</v>
      </c>
      <c r="X38" s="21"/>
      <c r="Y38" s="46"/>
      <c r="Z38" s="18">
        <v>0</v>
      </c>
      <c r="AA38" s="21">
        <v>0</v>
      </c>
      <c r="AB38" s="20">
        <v>0</v>
      </c>
      <c r="AC38" s="21">
        <v>0</v>
      </c>
      <c r="AD38" s="21"/>
      <c r="AE38" s="46"/>
      <c r="AF38" s="18">
        <v>0</v>
      </c>
      <c r="AG38" s="21">
        <v>0</v>
      </c>
      <c r="AH38" s="20">
        <v>0</v>
      </c>
      <c r="AI38" s="21">
        <v>0</v>
      </c>
      <c r="AJ38" s="21"/>
      <c r="AK38" s="46"/>
      <c r="AL38" s="18">
        <v>0</v>
      </c>
      <c r="AM38" s="21">
        <v>0</v>
      </c>
      <c r="AN38" s="20">
        <v>0</v>
      </c>
      <c r="AO38" s="21">
        <v>0</v>
      </c>
      <c r="AP38" s="21"/>
      <c r="AQ38" s="46"/>
      <c r="AR38" s="18">
        <v>0</v>
      </c>
      <c r="AS38" s="21">
        <v>0</v>
      </c>
      <c r="AT38" s="20">
        <v>0</v>
      </c>
      <c r="AU38" s="21">
        <v>0</v>
      </c>
      <c r="AV38" s="21"/>
      <c r="AW38" s="46"/>
      <c r="AX38" s="18">
        <v>0</v>
      </c>
      <c r="AY38" s="21">
        <v>0</v>
      </c>
      <c r="AZ38" s="20">
        <v>0</v>
      </c>
      <c r="BA38" s="21">
        <v>0</v>
      </c>
      <c r="BB38" s="21"/>
    </row>
    <row r="39" spans="1:54" ht="18">
      <c r="A39" s="19" t="s">
        <v>68</v>
      </c>
      <c r="B39" s="18">
        <v>1104904.22</v>
      </c>
      <c r="C39" s="21">
        <v>0.008988382077480364</v>
      </c>
      <c r="D39" s="20">
        <v>17</v>
      </c>
      <c r="E39" s="21">
        <v>0.006419939577039275</v>
      </c>
      <c r="F39" s="21"/>
      <c r="G39" s="46"/>
      <c r="H39" s="18">
        <v>523635.36</v>
      </c>
      <c r="I39" s="21">
        <v>0.004430874013517111</v>
      </c>
      <c r="J39" s="20">
        <v>12</v>
      </c>
      <c r="K39" s="21">
        <v>0.004801920768307323</v>
      </c>
      <c r="L39" s="21"/>
      <c r="M39" s="46"/>
      <c r="N39" s="18">
        <v>0</v>
      </c>
      <c r="O39" s="21">
        <v>0</v>
      </c>
      <c r="P39" s="20">
        <v>0</v>
      </c>
      <c r="Q39" s="21">
        <v>0</v>
      </c>
      <c r="R39" s="21"/>
      <c r="S39" s="46"/>
      <c r="T39" s="18">
        <v>0</v>
      </c>
      <c r="U39" s="21">
        <v>0</v>
      </c>
      <c r="V39" s="20">
        <v>0</v>
      </c>
      <c r="W39" s="21">
        <v>0</v>
      </c>
      <c r="X39" s="21"/>
      <c r="Y39" s="46"/>
      <c r="Z39" s="18">
        <v>0</v>
      </c>
      <c r="AA39" s="21">
        <v>0</v>
      </c>
      <c r="AB39" s="20">
        <v>0</v>
      </c>
      <c r="AC39" s="21">
        <v>0</v>
      </c>
      <c r="AD39" s="21"/>
      <c r="AE39" s="46"/>
      <c r="AF39" s="18">
        <v>0</v>
      </c>
      <c r="AG39" s="21">
        <v>0</v>
      </c>
      <c r="AH39" s="20">
        <v>0</v>
      </c>
      <c r="AI39" s="21">
        <v>0</v>
      </c>
      <c r="AJ39" s="21"/>
      <c r="AK39" s="46"/>
      <c r="AL39" s="18">
        <v>0</v>
      </c>
      <c r="AM39" s="21">
        <v>0</v>
      </c>
      <c r="AN39" s="20">
        <v>0</v>
      </c>
      <c r="AO39" s="21">
        <v>0</v>
      </c>
      <c r="AP39" s="21"/>
      <c r="AQ39" s="46"/>
      <c r="AR39" s="18">
        <v>0</v>
      </c>
      <c r="AS39" s="21">
        <v>0</v>
      </c>
      <c r="AT39" s="20">
        <v>0</v>
      </c>
      <c r="AU39" s="21">
        <v>0</v>
      </c>
      <c r="AV39" s="21"/>
      <c r="AW39" s="46"/>
      <c r="AX39" s="18">
        <v>0</v>
      </c>
      <c r="AY39" s="21">
        <v>0</v>
      </c>
      <c r="AZ39" s="20">
        <v>0</v>
      </c>
      <c r="BA39" s="21">
        <v>0</v>
      </c>
      <c r="BB39" s="21"/>
    </row>
    <row r="40" spans="1:54" ht="18">
      <c r="A40" s="19" t="s">
        <v>69</v>
      </c>
      <c r="B40" s="18">
        <v>431983.88</v>
      </c>
      <c r="C40" s="21">
        <v>0.0035141834871011968</v>
      </c>
      <c r="D40" s="20">
        <v>8</v>
      </c>
      <c r="E40" s="21">
        <v>0.0030211480362537764</v>
      </c>
      <c r="F40" s="21"/>
      <c r="G40" s="46"/>
      <c r="H40" s="18">
        <v>84084.25</v>
      </c>
      <c r="I40" s="21">
        <v>0.0007115003048515977</v>
      </c>
      <c r="J40" s="20">
        <v>2</v>
      </c>
      <c r="K40" s="21">
        <v>0.0008003201280512205</v>
      </c>
      <c r="L40" s="21"/>
      <c r="M40" s="46"/>
      <c r="N40" s="18">
        <v>34325</v>
      </c>
      <c r="O40" s="21">
        <v>0.000304769641109819</v>
      </c>
      <c r="P40" s="20">
        <v>1</v>
      </c>
      <c r="Q40" s="21">
        <v>0.00042444821731748726</v>
      </c>
      <c r="R40" s="21"/>
      <c r="S40" s="46"/>
      <c r="T40" s="18">
        <v>34325</v>
      </c>
      <c r="U40" s="21">
        <v>0.00031126275031895115</v>
      </c>
      <c r="V40" s="20">
        <v>1</v>
      </c>
      <c r="W40" s="21">
        <v>0.0004426737494466578</v>
      </c>
      <c r="X40" s="21"/>
      <c r="Y40" s="46"/>
      <c r="Z40" s="18">
        <v>34325</v>
      </c>
      <c r="AA40" s="21">
        <v>0.00032355226207591415</v>
      </c>
      <c r="AB40" s="20">
        <v>1</v>
      </c>
      <c r="AC40" s="21">
        <v>0.00046598322460391424</v>
      </c>
      <c r="AD40" s="21"/>
      <c r="AE40" s="46"/>
      <c r="AF40" s="18">
        <v>34325</v>
      </c>
      <c r="AG40" s="21">
        <v>0.00033668307612472995</v>
      </c>
      <c r="AH40" s="20">
        <v>1</v>
      </c>
      <c r="AI40" s="21">
        <v>0.00048426150121065375</v>
      </c>
      <c r="AJ40" s="21"/>
      <c r="AK40" s="46"/>
      <c r="AL40" s="18">
        <v>34325</v>
      </c>
      <c r="AM40" s="21">
        <v>0.00035684675486910214</v>
      </c>
      <c r="AN40" s="20">
        <v>1</v>
      </c>
      <c r="AO40" s="21">
        <v>0.0005138746145940391</v>
      </c>
      <c r="AP40" s="21"/>
      <c r="AQ40" s="46"/>
      <c r="AR40" s="18">
        <v>34325</v>
      </c>
      <c r="AS40" s="21">
        <v>0.0003913138570737557</v>
      </c>
      <c r="AT40" s="20">
        <v>1</v>
      </c>
      <c r="AU40" s="21">
        <v>0.0005698005698005698</v>
      </c>
      <c r="AV40" s="21"/>
      <c r="AW40" s="46"/>
      <c r="AX40" s="18">
        <v>0</v>
      </c>
      <c r="AY40" s="21">
        <v>0</v>
      </c>
      <c r="AZ40" s="20">
        <v>0</v>
      </c>
      <c r="BA40" s="21">
        <v>0</v>
      </c>
      <c r="BB40" s="21"/>
    </row>
    <row r="41" spans="1:54" ht="18">
      <c r="A41" s="19" t="s">
        <v>70</v>
      </c>
      <c r="B41" s="18">
        <v>134200</v>
      </c>
      <c r="C41" s="21">
        <v>0.001091715329676146</v>
      </c>
      <c r="D41" s="20">
        <v>2</v>
      </c>
      <c r="E41" s="21">
        <v>0.0007552870090634441</v>
      </c>
      <c r="F41" s="21"/>
      <c r="G41" s="46"/>
      <c r="H41" s="18">
        <v>0</v>
      </c>
      <c r="I41" s="21">
        <v>0</v>
      </c>
      <c r="J41" s="20">
        <v>0</v>
      </c>
      <c r="K41" s="21">
        <v>0</v>
      </c>
      <c r="L41" s="21"/>
      <c r="M41" s="46"/>
      <c r="N41" s="18">
        <v>125000</v>
      </c>
      <c r="O41" s="21">
        <v>0.001109867593262269</v>
      </c>
      <c r="P41" s="20">
        <v>1</v>
      </c>
      <c r="Q41" s="21">
        <v>0.00042444821731748726</v>
      </c>
      <c r="R41" s="21"/>
      <c r="S41" s="46"/>
      <c r="T41" s="18">
        <v>0</v>
      </c>
      <c r="U41" s="21">
        <v>0</v>
      </c>
      <c r="V41" s="20">
        <v>0</v>
      </c>
      <c r="W41" s="21">
        <v>0</v>
      </c>
      <c r="X41" s="21"/>
      <c r="Y41" s="46"/>
      <c r="Z41" s="18">
        <v>0</v>
      </c>
      <c r="AA41" s="21">
        <v>0</v>
      </c>
      <c r="AB41" s="20">
        <v>0</v>
      </c>
      <c r="AC41" s="21">
        <v>0</v>
      </c>
      <c r="AD41" s="21"/>
      <c r="AE41" s="46"/>
      <c r="AF41" s="18">
        <v>0</v>
      </c>
      <c r="AG41" s="21">
        <v>0</v>
      </c>
      <c r="AH41" s="20">
        <v>0</v>
      </c>
      <c r="AI41" s="21">
        <v>0</v>
      </c>
      <c r="AJ41" s="21"/>
      <c r="AK41" s="46"/>
      <c r="AL41" s="18">
        <v>0</v>
      </c>
      <c r="AM41" s="21">
        <v>0</v>
      </c>
      <c r="AN41" s="20">
        <v>0</v>
      </c>
      <c r="AO41" s="21">
        <v>0</v>
      </c>
      <c r="AP41" s="21"/>
      <c r="AQ41" s="46"/>
      <c r="AR41" s="18">
        <v>0</v>
      </c>
      <c r="AS41" s="21">
        <v>0</v>
      </c>
      <c r="AT41" s="20">
        <v>0</v>
      </c>
      <c r="AU41" s="21">
        <v>0</v>
      </c>
      <c r="AV41" s="21"/>
      <c r="AW41" s="46"/>
      <c r="AX41" s="18">
        <v>0</v>
      </c>
      <c r="AY41" s="21">
        <v>0</v>
      </c>
      <c r="AZ41" s="20">
        <v>0</v>
      </c>
      <c r="BA41" s="21">
        <v>0</v>
      </c>
      <c r="BB41" s="21"/>
    </row>
    <row r="42" spans="1:54" ht="18">
      <c r="A42" s="19" t="s">
        <v>71</v>
      </c>
      <c r="B42" s="18">
        <v>490798.63</v>
      </c>
      <c r="C42" s="21">
        <v>0.003992640746311854</v>
      </c>
      <c r="D42" s="20">
        <v>6</v>
      </c>
      <c r="E42" s="21">
        <v>0.0022658610271903325</v>
      </c>
      <c r="F42" s="21"/>
      <c r="G42" s="46"/>
      <c r="H42" s="18">
        <v>124000</v>
      </c>
      <c r="I42" s="21">
        <v>0.0010492575934446476</v>
      </c>
      <c r="J42" s="20">
        <v>1</v>
      </c>
      <c r="K42" s="21">
        <v>0.00040016006402561027</v>
      </c>
      <c r="L42" s="21"/>
      <c r="M42" s="46"/>
      <c r="N42" s="18">
        <v>0</v>
      </c>
      <c r="O42" s="21">
        <v>0</v>
      </c>
      <c r="P42" s="20">
        <v>0</v>
      </c>
      <c r="Q42" s="21">
        <v>0</v>
      </c>
      <c r="R42" s="21"/>
      <c r="S42" s="46"/>
      <c r="T42" s="18">
        <v>0</v>
      </c>
      <c r="U42" s="21">
        <v>0</v>
      </c>
      <c r="V42" s="20">
        <v>0</v>
      </c>
      <c r="W42" s="21">
        <v>0</v>
      </c>
      <c r="X42" s="21"/>
      <c r="Y42" s="46"/>
      <c r="Z42" s="18">
        <v>0</v>
      </c>
      <c r="AA42" s="21">
        <v>0</v>
      </c>
      <c r="AB42" s="20">
        <v>0</v>
      </c>
      <c r="AC42" s="21">
        <v>0</v>
      </c>
      <c r="AD42" s="21"/>
      <c r="AE42" s="46"/>
      <c r="AF42" s="18">
        <v>0</v>
      </c>
      <c r="AG42" s="21">
        <v>0</v>
      </c>
      <c r="AH42" s="20">
        <v>0</v>
      </c>
      <c r="AI42" s="21">
        <v>0</v>
      </c>
      <c r="AJ42" s="21"/>
      <c r="AK42" s="46"/>
      <c r="AL42" s="18">
        <v>0</v>
      </c>
      <c r="AM42" s="21">
        <v>0</v>
      </c>
      <c r="AN42" s="20">
        <v>0</v>
      </c>
      <c r="AO42" s="21">
        <v>0</v>
      </c>
      <c r="AP42" s="21"/>
      <c r="AQ42" s="46"/>
      <c r="AR42" s="18">
        <v>0</v>
      </c>
      <c r="AS42" s="21">
        <v>0</v>
      </c>
      <c r="AT42" s="20">
        <v>0</v>
      </c>
      <c r="AU42" s="21">
        <v>0</v>
      </c>
      <c r="AV42" s="21"/>
      <c r="AW42" s="46"/>
      <c r="AX42" s="18">
        <v>0</v>
      </c>
      <c r="AY42" s="21">
        <v>0</v>
      </c>
      <c r="AZ42" s="20">
        <v>0</v>
      </c>
      <c r="BA42" s="21">
        <v>0</v>
      </c>
      <c r="BB42" s="21"/>
    </row>
    <row r="43" spans="1:54" ht="18">
      <c r="A43" s="19" t="s">
        <v>72</v>
      </c>
      <c r="B43" s="18">
        <v>177225</v>
      </c>
      <c r="C43" s="21">
        <v>0.001441723169164344</v>
      </c>
      <c r="D43" s="20">
        <v>2</v>
      </c>
      <c r="E43" s="21">
        <v>0.0007552870090634441</v>
      </c>
      <c r="F43" s="21"/>
      <c r="G43" s="46"/>
      <c r="H43" s="18">
        <v>0</v>
      </c>
      <c r="I43" s="21">
        <v>0</v>
      </c>
      <c r="J43" s="20">
        <v>0</v>
      </c>
      <c r="K43" s="21">
        <v>0</v>
      </c>
      <c r="L43" s="21"/>
      <c r="M43" s="46"/>
      <c r="N43" s="18">
        <v>0</v>
      </c>
      <c r="O43" s="21">
        <v>0</v>
      </c>
      <c r="P43" s="20">
        <v>0</v>
      </c>
      <c r="Q43" s="21">
        <v>0</v>
      </c>
      <c r="R43" s="21"/>
      <c r="S43" s="46"/>
      <c r="T43" s="18">
        <v>0</v>
      </c>
      <c r="U43" s="21">
        <v>0</v>
      </c>
      <c r="V43" s="20">
        <v>0</v>
      </c>
      <c r="W43" s="21">
        <v>0</v>
      </c>
      <c r="X43" s="21"/>
      <c r="Y43" s="46"/>
      <c r="Z43" s="18">
        <v>0</v>
      </c>
      <c r="AA43" s="21">
        <v>0</v>
      </c>
      <c r="AB43" s="20">
        <v>0</v>
      </c>
      <c r="AC43" s="21">
        <v>0</v>
      </c>
      <c r="AD43" s="21"/>
      <c r="AE43" s="46"/>
      <c r="AF43" s="18">
        <v>0</v>
      </c>
      <c r="AG43" s="21">
        <v>0</v>
      </c>
      <c r="AH43" s="20">
        <v>0</v>
      </c>
      <c r="AI43" s="21">
        <v>0</v>
      </c>
      <c r="AJ43" s="21"/>
      <c r="AK43" s="46"/>
      <c r="AL43" s="18">
        <v>0</v>
      </c>
      <c r="AM43" s="21">
        <v>0</v>
      </c>
      <c r="AN43" s="20">
        <v>0</v>
      </c>
      <c r="AO43" s="21">
        <v>0</v>
      </c>
      <c r="AP43" s="21"/>
      <c r="AQ43" s="46"/>
      <c r="AR43" s="18">
        <v>0</v>
      </c>
      <c r="AS43" s="21">
        <v>0</v>
      </c>
      <c r="AT43" s="20">
        <v>0</v>
      </c>
      <c r="AU43" s="21">
        <v>0</v>
      </c>
      <c r="AV43" s="21"/>
      <c r="AW43" s="46"/>
      <c r="AX43" s="18">
        <v>0</v>
      </c>
      <c r="AY43" s="21">
        <v>0</v>
      </c>
      <c r="AZ43" s="20">
        <v>0</v>
      </c>
      <c r="BA43" s="21">
        <v>0</v>
      </c>
      <c r="BB43" s="21"/>
    </row>
    <row r="44" spans="1:54" ht="18">
      <c r="A44" s="19" t="s">
        <v>73</v>
      </c>
      <c r="B44" s="18">
        <v>0</v>
      </c>
      <c r="C44" s="21">
        <v>0</v>
      </c>
      <c r="D44" s="20">
        <v>0</v>
      </c>
      <c r="E44" s="21">
        <v>0</v>
      </c>
      <c r="F44" s="21"/>
      <c r="G44" s="46"/>
      <c r="H44" s="18">
        <v>0</v>
      </c>
      <c r="I44" s="21">
        <v>0</v>
      </c>
      <c r="J44" s="20">
        <v>0</v>
      </c>
      <c r="K44" s="21">
        <v>0</v>
      </c>
      <c r="L44" s="21"/>
      <c r="M44" s="46"/>
      <c r="N44" s="18">
        <v>0</v>
      </c>
      <c r="O44" s="21">
        <v>0</v>
      </c>
      <c r="P44" s="20">
        <v>0</v>
      </c>
      <c r="Q44" s="21">
        <v>0</v>
      </c>
      <c r="R44" s="21"/>
      <c r="S44" s="46"/>
      <c r="T44" s="18">
        <v>0</v>
      </c>
      <c r="U44" s="21">
        <v>0</v>
      </c>
      <c r="V44" s="20">
        <v>0</v>
      </c>
      <c r="W44" s="21">
        <v>0</v>
      </c>
      <c r="X44" s="21"/>
      <c r="Y44" s="46"/>
      <c r="Z44" s="18">
        <v>0</v>
      </c>
      <c r="AA44" s="21">
        <v>0</v>
      </c>
      <c r="AB44" s="20">
        <v>0</v>
      </c>
      <c r="AC44" s="21">
        <v>0</v>
      </c>
      <c r="AD44" s="21"/>
      <c r="AE44" s="46"/>
      <c r="AF44" s="18">
        <v>0</v>
      </c>
      <c r="AG44" s="21">
        <v>0</v>
      </c>
      <c r="AH44" s="20">
        <v>0</v>
      </c>
      <c r="AI44" s="21">
        <v>0</v>
      </c>
      <c r="AJ44" s="21"/>
      <c r="AK44" s="46"/>
      <c r="AL44" s="18">
        <v>0</v>
      </c>
      <c r="AM44" s="21">
        <v>0</v>
      </c>
      <c r="AN44" s="20">
        <v>0</v>
      </c>
      <c r="AO44" s="21">
        <v>0</v>
      </c>
      <c r="AP44" s="21"/>
      <c r="AQ44" s="46"/>
      <c r="AR44" s="18">
        <v>0</v>
      </c>
      <c r="AS44" s="21">
        <v>0</v>
      </c>
      <c r="AT44" s="20">
        <v>0</v>
      </c>
      <c r="AU44" s="21">
        <v>0</v>
      </c>
      <c r="AV44" s="21"/>
      <c r="AW44" s="46"/>
      <c r="AX44" s="18">
        <v>0</v>
      </c>
      <c r="AY44" s="21">
        <v>0</v>
      </c>
      <c r="AZ44" s="20">
        <v>0</v>
      </c>
      <c r="BA44" s="21">
        <v>0</v>
      </c>
      <c r="BB44" s="21"/>
    </row>
    <row r="45" spans="1:54" ht="18">
      <c r="A45" s="19" t="s">
        <v>74</v>
      </c>
      <c r="B45" s="18">
        <v>0</v>
      </c>
      <c r="C45" s="21">
        <v>0</v>
      </c>
      <c r="D45" s="20">
        <v>0</v>
      </c>
      <c r="E45" s="21">
        <v>0</v>
      </c>
      <c r="F45" s="21"/>
      <c r="G45" s="46"/>
      <c r="H45" s="18">
        <v>0</v>
      </c>
      <c r="I45" s="21">
        <v>0</v>
      </c>
      <c r="J45" s="20">
        <v>0</v>
      </c>
      <c r="K45" s="21">
        <v>0</v>
      </c>
      <c r="L45" s="21"/>
      <c r="M45" s="46"/>
      <c r="N45" s="18">
        <v>0</v>
      </c>
      <c r="O45" s="21">
        <v>0</v>
      </c>
      <c r="P45" s="20">
        <v>0</v>
      </c>
      <c r="Q45" s="21">
        <v>0</v>
      </c>
      <c r="R45" s="21"/>
      <c r="S45" s="46"/>
      <c r="T45" s="18">
        <v>0</v>
      </c>
      <c r="U45" s="21">
        <v>0</v>
      </c>
      <c r="V45" s="20">
        <v>0</v>
      </c>
      <c r="W45" s="21">
        <v>0</v>
      </c>
      <c r="X45" s="21"/>
      <c r="Y45" s="46"/>
      <c r="Z45" s="18">
        <v>0</v>
      </c>
      <c r="AA45" s="21">
        <v>0</v>
      </c>
      <c r="AB45" s="20">
        <v>0</v>
      </c>
      <c r="AC45" s="21">
        <v>0</v>
      </c>
      <c r="AD45" s="21"/>
      <c r="AE45" s="46"/>
      <c r="AF45" s="18">
        <v>0</v>
      </c>
      <c r="AG45" s="21">
        <v>0</v>
      </c>
      <c r="AH45" s="20">
        <v>0</v>
      </c>
      <c r="AI45" s="21">
        <v>0</v>
      </c>
      <c r="AJ45" s="21"/>
      <c r="AK45" s="46"/>
      <c r="AL45" s="18">
        <v>0</v>
      </c>
      <c r="AM45" s="21">
        <v>0</v>
      </c>
      <c r="AN45" s="20">
        <v>0</v>
      </c>
      <c r="AO45" s="21">
        <v>0</v>
      </c>
      <c r="AP45" s="21"/>
      <c r="AQ45" s="46"/>
      <c r="AR45" s="18">
        <v>0</v>
      </c>
      <c r="AS45" s="21">
        <v>0</v>
      </c>
      <c r="AT45" s="20">
        <v>0</v>
      </c>
      <c r="AU45" s="21">
        <v>0</v>
      </c>
      <c r="AV45" s="21"/>
      <c r="AW45" s="46"/>
      <c r="AX45" s="18">
        <v>0</v>
      </c>
      <c r="AY45" s="21">
        <v>0</v>
      </c>
      <c r="AZ45" s="20">
        <v>0</v>
      </c>
      <c r="BA45" s="21">
        <v>0</v>
      </c>
      <c r="BB45" s="21"/>
    </row>
    <row r="46" spans="1:54" ht="18">
      <c r="A46" s="19" t="s">
        <v>31</v>
      </c>
      <c r="B46" s="18">
        <v>287464.44</v>
      </c>
      <c r="C46" s="21">
        <v>0.0023385196414662346</v>
      </c>
      <c r="D46" s="20">
        <v>1</v>
      </c>
      <c r="E46" s="21">
        <v>0.00037764350453172205</v>
      </c>
      <c r="F46" s="21"/>
      <c r="G46" s="46"/>
      <c r="H46" s="18">
        <v>0</v>
      </c>
      <c r="I46" s="21">
        <v>0</v>
      </c>
      <c r="J46" s="20">
        <v>0</v>
      </c>
      <c r="K46" s="21">
        <v>0</v>
      </c>
      <c r="L46" s="21"/>
      <c r="M46" s="46"/>
      <c r="N46" s="18">
        <v>0</v>
      </c>
      <c r="O46" s="21">
        <v>0</v>
      </c>
      <c r="P46" s="20">
        <v>0</v>
      </c>
      <c r="Q46" s="21">
        <v>0</v>
      </c>
      <c r="R46" s="21"/>
      <c r="S46" s="46"/>
      <c r="T46" s="18">
        <v>0</v>
      </c>
      <c r="U46" s="21">
        <v>0</v>
      </c>
      <c r="V46" s="20">
        <v>0</v>
      </c>
      <c r="W46" s="21">
        <v>0</v>
      </c>
      <c r="X46" s="21"/>
      <c r="Y46" s="46"/>
      <c r="Z46" s="18">
        <v>0</v>
      </c>
      <c r="AA46" s="21">
        <v>0</v>
      </c>
      <c r="AB46" s="20">
        <v>0</v>
      </c>
      <c r="AC46" s="21">
        <v>0</v>
      </c>
      <c r="AD46" s="21"/>
      <c r="AE46" s="46"/>
      <c r="AF46" s="18">
        <v>0</v>
      </c>
      <c r="AG46" s="21">
        <v>0</v>
      </c>
      <c r="AH46" s="20">
        <v>0</v>
      </c>
      <c r="AI46" s="21">
        <v>0</v>
      </c>
      <c r="AJ46" s="21"/>
      <c r="AK46" s="46"/>
      <c r="AL46" s="18">
        <v>0</v>
      </c>
      <c r="AM46" s="21">
        <v>0</v>
      </c>
      <c r="AN46" s="20">
        <v>0</v>
      </c>
      <c r="AO46" s="21">
        <v>0</v>
      </c>
      <c r="AP46" s="21"/>
      <c r="AQ46" s="46"/>
      <c r="AR46" s="18">
        <v>0</v>
      </c>
      <c r="AS46" s="21">
        <v>0</v>
      </c>
      <c r="AT46" s="20">
        <v>0</v>
      </c>
      <c r="AU46" s="21">
        <v>0</v>
      </c>
      <c r="AV46" s="21"/>
      <c r="AW46" s="46"/>
      <c r="AX46" s="18">
        <v>0</v>
      </c>
      <c r="AY46" s="21">
        <v>0</v>
      </c>
      <c r="AZ46" s="20">
        <v>0</v>
      </c>
      <c r="BA46" s="21">
        <v>0</v>
      </c>
      <c r="BB46" s="21"/>
    </row>
    <row r="47" spans="1:54" ht="18">
      <c r="A47" s="19"/>
      <c r="B47" s="18"/>
      <c r="C47" s="21"/>
      <c r="D47" s="20"/>
      <c r="E47" s="21"/>
      <c r="F47" s="21"/>
      <c r="G47" s="46"/>
      <c r="H47" s="18"/>
      <c r="I47" s="21"/>
      <c r="J47" s="20"/>
      <c r="K47" s="21"/>
      <c r="L47" s="21"/>
      <c r="M47" s="46"/>
      <c r="N47" s="18"/>
      <c r="O47" s="21"/>
      <c r="P47" s="20"/>
      <c r="Q47" s="21"/>
      <c r="R47" s="21"/>
      <c r="S47" s="46"/>
      <c r="T47" s="18"/>
      <c r="U47" s="21"/>
      <c r="V47" s="20"/>
      <c r="W47" s="21"/>
      <c r="X47" s="21"/>
      <c r="Y47" s="46"/>
      <c r="Z47" s="18"/>
      <c r="AA47" s="21"/>
      <c r="AB47" s="20"/>
      <c r="AC47" s="21"/>
      <c r="AD47" s="21"/>
      <c r="AE47" s="46"/>
      <c r="AF47" s="18"/>
      <c r="AG47" s="21"/>
      <c r="AH47" s="20"/>
      <c r="AI47" s="21"/>
      <c r="AJ47" s="21"/>
      <c r="AK47" s="46"/>
      <c r="AL47" s="18"/>
      <c r="AM47" s="21"/>
      <c r="AN47" s="20"/>
      <c r="AO47" s="21"/>
      <c r="AP47" s="21"/>
      <c r="AQ47" s="46"/>
      <c r="AR47" s="18"/>
      <c r="AS47" s="21"/>
      <c r="AT47" s="20"/>
      <c r="AU47" s="21"/>
      <c r="AV47" s="21"/>
      <c r="AW47" s="46"/>
      <c r="AX47" s="18"/>
      <c r="AY47" s="21"/>
      <c r="AZ47" s="20"/>
      <c r="BA47" s="21"/>
      <c r="BB47" s="21"/>
    </row>
    <row r="48" spans="1:54" ht="18.75" thickBot="1">
      <c r="A48" s="22"/>
      <c r="B48" s="23">
        <f>SUM(B33:B47)</f>
        <v>122925818.07000001</v>
      </c>
      <c r="C48" s="26"/>
      <c r="D48" s="25">
        <f>SUM(D33:D47)</f>
        <v>2648</v>
      </c>
      <c r="E48" s="26"/>
      <c r="F48" s="26"/>
      <c r="G48" s="46"/>
      <c r="H48" s="23">
        <f>SUM(H33:H47)</f>
        <v>118178796.86999995</v>
      </c>
      <c r="I48" s="26"/>
      <c r="J48" s="25">
        <f>SUM(J33:J47)</f>
        <v>2499</v>
      </c>
      <c r="K48" s="26"/>
      <c r="L48" s="26"/>
      <c r="M48" s="46"/>
      <c r="N48" s="23">
        <f>SUM(N33:N47)</f>
        <v>112626047.24999993</v>
      </c>
      <c r="O48" s="26"/>
      <c r="P48" s="25">
        <f>SUM(P33:P47)</f>
        <v>2356</v>
      </c>
      <c r="Q48" s="26"/>
      <c r="R48" s="26"/>
      <c r="S48" s="46"/>
      <c r="T48" s="23">
        <f>SUM(T33:T47)</f>
        <v>110276607.03000005</v>
      </c>
      <c r="U48" s="26"/>
      <c r="V48" s="25">
        <f>SUM(V33:V47)</f>
        <v>2259</v>
      </c>
      <c r="W48" s="26"/>
      <c r="X48" s="26"/>
      <c r="Y48" s="46"/>
      <c r="Z48" s="23">
        <f>SUM(Z33:Z47)</f>
        <v>106087961.73999989</v>
      </c>
      <c r="AA48" s="26"/>
      <c r="AB48" s="25">
        <f>SUM(AB33:AB47)</f>
        <v>2146</v>
      </c>
      <c r="AC48" s="26"/>
      <c r="AD48" s="26"/>
      <c r="AE48" s="46"/>
      <c r="AF48" s="23">
        <f>SUM(AF33:AF47)</f>
        <v>101950476.37999994</v>
      </c>
      <c r="AG48" s="26"/>
      <c r="AH48" s="25">
        <f>SUM(AH33:AH47)</f>
        <v>2065</v>
      </c>
      <c r="AI48" s="26"/>
      <c r="AJ48" s="26"/>
      <c r="AK48" s="46"/>
      <c r="AL48" s="23">
        <f>SUM(AL33:AL47)</f>
        <v>96189749.61000004</v>
      </c>
      <c r="AM48" s="26"/>
      <c r="AN48" s="25">
        <f>SUM(AN33:AN47)</f>
        <v>1946</v>
      </c>
      <c r="AO48" s="26"/>
      <c r="AP48" s="26"/>
      <c r="AQ48" s="46"/>
      <c r="AR48" s="23">
        <f>SUM(AR33:AR47)</f>
        <v>87717312.79000005</v>
      </c>
      <c r="AS48" s="26"/>
      <c r="AT48" s="25">
        <f>SUM(AT33:AT47)</f>
        <v>1755</v>
      </c>
      <c r="AU48" s="26"/>
      <c r="AV48" s="26"/>
      <c r="AW48" s="46"/>
      <c r="AX48" s="23">
        <f>SUM(AX33:AX47)</f>
        <v>82304945.77</v>
      </c>
      <c r="AY48" s="26"/>
      <c r="AZ48" s="25">
        <f>SUM(AZ33:AZ47)</f>
        <v>1611</v>
      </c>
      <c r="BA48" s="26"/>
      <c r="BB48" s="26"/>
    </row>
    <row r="49" spans="1:54" ht="18.75" thickTop="1">
      <c r="A49" s="19"/>
      <c r="B49" s="19"/>
      <c r="C49" s="18"/>
      <c r="D49" s="21"/>
      <c r="E49" s="20"/>
      <c r="F49" s="21"/>
      <c r="G49" s="46"/>
      <c r="H49" s="19"/>
      <c r="I49" s="18"/>
      <c r="J49" s="21"/>
      <c r="K49" s="20"/>
      <c r="L49" s="21"/>
      <c r="M49" s="46"/>
      <c r="N49" s="19"/>
      <c r="O49" s="18"/>
      <c r="P49" s="21"/>
      <c r="Q49" s="20"/>
      <c r="R49" s="21"/>
      <c r="S49" s="46"/>
      <c r="T49" s="19"/>
      <c r="U49" s="18"/>
      <c r="V49" s="21"/>
      <c r="W49" s="20"/>
      <c r="X49" s="21"/>
      <c r="Y49" s="46"/>
      <c r="Z49" s="19"/>
      <c r="AA49" s="18"/>
      <c r="AB49" s="21"/>
      <c r="AC49" s="20"/>
      <c r="AD49" s="21"/>
      <c r="AE49" s="46"/>
      <c r="AF49" s="19"/>
      <c r="AG49" s="18"/>
      <c r="AH49" s="21"/>
      <c r="AI49" s="20"/>
      <c r="AJ49" s="21"/>
      <c r="AK49" s="46"/>
      <c r="AL49" s="19"/>
      <c r="AM49" s="18"/>
      <c r="AN49" s="21"/>
      <c r="AO49" s="20"/>
      <c r="AP49" s="21"/>
      <c r="AQ49" s="46"/>
      <c r="AR49" s="19"/>
      <c r="AS49" s="18"/>
      <c r="AT49" s="21"/>
      <c r="AU49" s="20"/>
      <c r="AV49" s="21"/>
      <c r="AW49" s="46"/>
      <c r="AX49" s="19"/>
      <c r="AY49" s="18"/>
      <c r="AZ49" s="21"/>
      <c r="BA49" s="20"/>
      <c r="BB49" s="21"/>
    </row>
    <row r="50" spans="1:54" ht="18">
      <c r="A50" s="22" t="s">
        <v>82</v>
      </c>
      <c r="B50" s="22"/>
      <c r="C50" s="18"/>
      <c r="D50" s="19"/>
      <c r="E50" s="26">
        <v>0.45505372647650366</v>
      </c>
      <c r="F50" s="21"/>
      <c r="G50" s="46"/>
      <c r="H50" s="22" t="s">
        <v>82</v>
      </c>
      <c r="I50" s="18"/>
      <c r="J50" s="19"/>
      <c r="K50" s="26">
        <v>0.44952361961705</v>
      </c>
      <c r="L50" s="21"/>
      <c r="M50" s="46"/>
      <c r="N50" s="22" t="s">
        <v>82</v>
      </c>
      <c r="O50" s="18"/>
      <c r="P50" s="19"/>
      <c r="Q50" s="26">
        <v>0.4040648354564034</v>
      </c>
      <c r="R50" s="21"/>
      <c r="S50" s="46"/>
      <c r="T50" s="22" t="s">
        <v>82</v>
      </c>
      <c r="U50" s="18"/>
      <c r="V50" s="19"/>
      <c r="W50" s="26">
        <v>0.37420249851228193</v>
      </c>
      <c r="X50" s="21"/>
      <c r="Y50" s="46"/>
      <c r="Z50" s="22" t="s">
        <v>82</v>
      </c>
      <c r="AA50" s="18"/>
      <c r="AB50" s="19"/>
      <c r="AC50" s="26">
        <v>0.372655897411312</v>
      </c>
      <c r="AD50" s="21"/>
      <c r="AE50" s="46"/>
      <c r="AF50" s="22" t="s">
        <v>82</v>
      </c>
      <c r="AG50" s="18"/>
      <c r="AH50" s="19"/>
      <c r="AI50" s="26">
        <v>0.34025013040579305</v>
      </c>
      <c r="AJ50" s="21"/>
      <c r="AK50" s="46"/>
      <c r="AL50" s="22" t="s">
        <v>82</v>
      </c>
      <c r="AM50" s="18"/>
      <c r="AN50" s="19"/>
      <c r="AO50" s="26">
        <v>0.3291832708414038</v>
      </c>
      <c r="AP50" s="21"/>
      <c r="AQ50" s="46"/>
      <c r="AR50" s="22" t="s">
        <v>82</v>
      </c>
      <c r="AS50" s="18"/>
      <c r="AT50" s="19"/>
      <c r="AU50" s="26">
        <v>0.32011231323977524</v>
      </c>
      <c r="AV50" s="21"/>
      <c r="AW50" s="46"/>
      <c r="AX50" s="22" t="s">
        <v>82</v>
      </c>
      <c r="AY50" s="18"/>
      <c r="AZ50" s="19"/>
      <c r="BA50" s="26">
        <v>0.31067094086304026</v>
      </c>
      <c r="BB50" s="21"/>
    </row>
    <row r="51" spans="1:54" ht="18">
      <c r="A51" s="19"/>
      <c r="B51" s="19"/>
      <c r="C51" s="18"/>
      <c r="D51" s="21"/>
      <c r="E51" s="20"/>
      <c r="F51" s="21"/>
      <c r="G51" s="46"/>
      <c r="H51" s="19"/>
      <c r="I51" s="18"/>
      <c r="J51" s="21"/>
      <c r="K51" s="20"/>
      <c r="L51" s="21"/>
      <c r="M51" s="46"/>
      <c r="N51" s="19"/>
      <c r="O51" s="18"/>
      <c r="P51" s="21"/>
      <c r="Q51" s="20"/>
      <c r="R51" s="21"/>
      <c r="S51" s="46"/>
      <c r="T51" s="19"/>
      <c r="U51" s="18"/>
      <c r="V51" s="21"/>
      <c r="W51" s="20"/>
      <c r="X51" s="21"/>
      <c r="Y51" s="46"/>
      <c r="Z51" s="19"/>
      <c r="AA51" s="18"/>
      <c r="AB51" s="21"/>
      <c r="AC51" s="20"/>
      <c r="AD51" s="21"/>
      <c r="AE51" s="46"/>
      <c r="AF51" s="19"/>
      <c r="AG51" s="18"/>
      <c r="AH51" s="21"/>
      <c r="AI51" s="20"/>
      <c r="AJ51" s="21"/>
      <c r="AK51" s="46"/>
      <c r="AL51" s="19"/>
      <c r="AM51" s="18"/>
      <c r="AN51" s="21"/>
      <c r="AO51" s="20"/>
      <c r="AP51" s="21"/>
      <c r="AQ51" s="46"/>
      <c r="AR51" s="19"/>
      <c r="AS51" s="18"/>
      <c r="AT51" s="21"/>
      <c r="AU51" s="20"/>
      <c r="AV51" s="21"/>
      <c r="AW51" s="46"/>
      <c r="AX51" s="19"/>
      <c r="AY51" s="18"/>
      <c r="AZ51" s="21"/>
      <c r="BA51" s="20"/>
      <c r="BB51" s="21"/>
    </row>
    <row r="52" spans="1:54" ht="18">
      <c r="A52" s="19"/>
      <c r="B52" s="19"/>
      <c r="C52" s="18"/>
      <c r="D52" s="21"/>
      <c r="E52" s="20"/>
      <c r="F52" s="21"/>
      <c r="G52" s="46"/>
      <c r="H52" s="19"/>
      <c r="I52" s="18"/>
      <c r="J52" s="21"/>
      <c r="K52" s="20"/>
      <c r="L52" s="21"/>
      <c r="M52" s="46"/>
      <c r="N52" s="19"/>
      <c r="O52" s="18"/>
      <c r="P52" s="21"/>
      <c r="Q52" s="20"/>
      <c r="R52" s="21"/>
      <c r="S52" s="46"/>
      <c r="T52" s="19"/>
      <c r="U52" s="18"/>
      <c r="V52" s="21"/>
      <c r="W52" s="20"/>
      <c r="X52" s="21"/>
      <c r="Y52" s="46"/>
      <c r="Z52" s="19"/>
      <c r="AA52" s="18"/>
      <c r="AB52" s="21"/>
      <c r="AC52" s="20"/>
      <c r="AD52" s="21"/>
      <c r="AE52" s="46"/>
      <c r="AF52" s="19"/>
      <c r="AG52" s="18"/>
      <c r="AH52" s="21"/>
      <c r="AI52" s="20"/>
      <c r="AJ52" s="21"/>
      <c r="AK52" s="46"/>
      <c r="AL52" s="19"/>
      <c r="AM52" s="18"/>
      <c r="AN52" s="21"/>
      <c r="AO52" s="20"/>
      <c r="AP52" s="21"/>
      <c r="AQ52" s="46"/>
      <c r="AR52" s="19"/>
      <c r="AS52" s="18"/>
      <c r="AT52" s="21"/>
      <c r="AU52" s="20"/>
      <c r="AV52" s="21"/>
      <c r="AW52" s="46"/>
      <c r="AX52" s="19"/>
      <c r="AY52" s="18"/>
      <c r="AZ52" s="21"/>
      <c r="BA52" s="20"/>
      <c r="BB52" s="21"/>
    </row>
    <row r="53" spans="1:54" ht="18">
      <c r="A53" s="19"/>
      <c r="B53" s="19"/>
      <c r="C53" s="18"/>
      <c r="D53" s="21"/>
      <c r="E53" s="20"/>
      <c r="F53" s="21"/>
      <c r="G53" s="46"/>
      <c r="H53" s="19"/>
      <c r="I53" s="18"/>
      <c r="J53" s="21"/>
      <c r="K53" s="20"/>
      <c r="L53" s="21"/>
      <c r="M53" s="46"/>
      <c r="N53" s="19"/>
      <c r="O53" s="18"/>
      <c r="P53" s="21"/>
      <c r="Q53" s="20"/>
      <c r="R53" s="21"/>
      <c r="S53" s="46"/>
      <c r="T53" s="19"/>
      <c r="U53" s="18"/>
      <c r="V53" s="21"/>
      <c r="W53" s="20"/>
      <c r="X53" s="21"/>
      <c r="Y53" s="46"/>
      <c r="Z53" s="19"/>
      <c r="AA53" s="18"/>
      <c r="AB53" s="21"/>
      <c r="AC53" s="20"/>
      <c r="AD53" s="21"/>
      <c r="AE53" s="46"/>
      <c r="AF53" s="19"/>
      <c r="AG53" s="18"/>
      <c r="AH53" s="21"/>
      <c r="AI53" s="20"/>
      <c r="AJ53" s="21"/>
      <c r="AK53" s="46"/>
      <c r="AL53" s="19"/>
      <c r="AM53" s="18"/>
      <c r="AN53" s="21"/>
      <c r="AO53" s="20"/>
      <c r="AP53" s="21"/>
      <c r="AQ53" s="46"/>
      <c r="AR53" s="19"/>
      <c r="AS53" s="18"/>
      <c r="AT53" s="21"/>
      <c r="AU53" s="20"/>
      <c r="AV53" s="21"/>
      <c r="AW53" s="46"/>
      <c r="AX53" s="19"/>
      <c r="AY53" s="18"/>
      <c r="AZ53" s="21"/>
      <c r="BA53" s="20"/>
      <c r="BB53" s="21"/>
    </row>
    <row r="54" spans="1:54" ht="18.75">
      <c r="A54" s="17" t="s">
        <v>105</v>
      </c>
      <c r="B54" s="17"/>
      <c r="C54" s="18"/>
      <c r="D54" s="21"/>
      <c r="E54" s="20"/>
      <c r="F54" s="21"/>
      <c r="G54" s="46"/>
      <c r="H54" s="17" t="s">
        <v>120</v>
      </c>
      <c r="I54" s="18"/>
      <c r="J54" s="21"/>
      <c r="K54" s="20"/>
      <c r="L54" s="21"/>
      <c r="M54" s="46"/>
      <c r="N54" s="17" t="s">
        <v>124</v>
      </c>
      <c r="O54" s="18"/>
      <c r="P54" s="21"/>
      <c r="Q54" s="20"/>
      <c r="R54" s="21"/>
      <c r="S54" s="46"/>
      <c r="T54" s="17" t="s">
        <v>130</v>
      </c>
      <c r="U54" s="18"/>
      <c r="V54" s="21"/>
      <c r="W54" s="20"/>
      <c r="X54" s="21"/>
      <c r="Y54" s="46"/>
      <c r="Z54" s="17" t="s">
        <v>133</v>
      </c>
      <c r="AA54" s="18"/>
      <c r="AB54" s="21"/>
      <c r="AC54" s="20"/>
      <c r="AD54" s="21"/>
      <c r="AE54" s="46"/>
      <c r="AF54" s="17" t="s">
        <v>138</v>
      </c>
      <c r="AG54" s="18"/>
      <c r="AH54" s="21"/>
      <c r="AI54" s="20"/>
      <c r="AJ54" s="21"/>
      <c r="AK54" s="46"/>
      <c r="AL54" s="17" t="s">
        <v>142</v>
      </c>
      <c r="AM54" s="18"/>
      <c r="AN54" s="21"/>
      <c r="AO54" s="20"/>
      <c r="AP54" s="21"/>
      <c r="AQ54" s="46"/>
      <c r="AR54" s="17" t="s">
        <v>146</v>
      </c>
      <c r="AS54" s="18"/>
      <c r="AT54" s="21"/>
      <c r="AU54" s="20"/>
      <c r="AV54" s="21"/>
      <c r="AW54" s="46"/>
      <c r="AX54" s="17" t="s">
        <v>150</v>
      </c>
      <c r="AY54" s="18"/>
      <c r="AZ54" s="21"/>
      <c r="BA54" s="20"/>
      <c r="BB54" s="21"/>
    </row>
    <row r="55" spans="1:54" ht="18">
      <c r="A55" s="19"/>
      <c r="B55" s="19"/>
      <c r="C55" s="18"/>
      <c r="D55" s="21"/>
      <c r="E55" s="20"/>
      <c r="F55" s="21"/>
      <c r="G55" s="46"/>
      <c r="H55" s="19"/>
      <c r="I55" s="18"/>
      <c r="J55" s="21"/>
      <c r="K55" s="20"/>
      <c r="L55" s="21"/>
      <c r="M55" s="46"/>
      <c r="N55" s="19"/>
      <c r="O55" s="18"/>
      <c r="P55" s="21"/>
      <c r="Q55" s="20"/>
      <c r="R55" s="21"/>
      <c r="S55" s="46"/>
      <c r="T55" s="19"/>
      <c r="U55" s="18"/>
      <c r="V55" s="21"/>
      <c r="W55" s="20"/>
      <c r="X55" s="21"/>
      <c r="Y55" s="46"/>
      <c r="Z55" s="19"/>
      <c r="AA55" s="18"/>
      <c r="AB55" s="21"/>
      <c r="AC55" s="20"/>
      <c r="AD55" s="21"/>
      <c r="AE55" s="46"/>
      <c r="AF55" s="19"/>
      <c r="AG55" s="18"/>
      <c r="AH55" s="21"/>
      <c r="AI55" s="20"/>
      <c r="AJ55" s="21"/>
      <c r="AK55" s="46"/>
      <c r="AL55" s="19"/>
      <c r="AM55" s="18"/>
      <c r="AN55" s="21"/>
      <c r="AO55" s="20"/>
      <c r="AP55" s="21"/>
      <c r="AQ55" s="46"/>
      <c r="AR55" s="19"/>
      <c r="AS55" s="18"/>
      <c r="AT55" s="21"/>
      <c r="AU55" s="20"/>
      <c r="AV55" s="21"/>
      <c r="AW55" s="46"/>
      <c r="AX55" s="19"/>
      <c r="AY55" s="18"/>
      <c r="AZ55" s="21"/>
      <c r="BA55" s="20"/>
      <c r="BB55" s="21"/>
    </row>
    <row r="56" spans="1:54" ht="72" customHeight="1">
      <c r="A56" s="33" t="s">
        <v>78</v>
      </c>
      <c r="B56" s="34" t="s">
        <v>79</v>
      </c>
      <c r="C56" s="35" t="s">
        <v>80</v>
      </c>
      <c r="D56" s="36" t="s">
        <v>81</v>
      </c>
      <c r="E56" s="35" t="s">
        <v>80</v>
      </c>
      <c r="F56" s="38"/>
      <c r="G56" s="40"/>
      <c r="H56" s="34" t="s">
        <v>79</v>
      </c>
      <c r="I56" s="35" t="s">
        <v>80</v>
      </c>
      <c r="J56" s="36" t="s">
        <v>81</v>
      </c>
      <c r="K56" s="35" t="s">
        <v>80</v>
      </c>
      <c r="L56" s="38"/>
      <c r="M56" s="40"/>
      <c r="N56" s="34" t="s">
        <v>79</v>
      </c>
      <c r="O56" s="35" t="s">
        <v>80</v>
      </c>
      <c r="P56" s="36" t="s">
        <v>81</v>
      </c>
      <c r="Q56" s="35" t="s">
        <v>80</v>
      </c>
      <c r="R56" s="38"/>
      <c r="S56" s="40"/>
      <c r="T56" s="34" t="s">
        <v>79</v>
      </c>
      <c r="U56" s="35" t="s">
        <v>80</v>
      </c>
      <c r="V56" s="36" t="s">
        <v>81</v>
      </c>
      <c r="W56" s="35" t="s">
        <v>80</v>
      </c>
      <c r="X56" s="38"/>
      <c r="Y56" s="40"/>
      <c r="Z56" s="34" t="s">
        <v>79</v>
      </c>
      <c r="AA56" s="35" t="s">
        <v>80</v>
      </c>
      <c r="AB56" s="36" t="s">
        <v>81</v>
      </c>
      <c r="AC56" s="35" t="s">
        <v>80</v>
      </c>
      <c r="AD56" s="38"/>
      <c r="AE56" s="40"/>
      <c r="AF56" s="34" t="s">
        <v>79</v>
      </c>
      <c r="AG56" s="35" t="s">
        <v>80</v>
      </c>
      <c r="AH56" s="36" t="s">
        <v>81</v>
      </c>
      <c r="AI56" s="35" t="s">
        <v>80</v>
      </c>
      <c r="AJ56" s="38"/>
      <c r="AK56" s="40"/>
      <c r="AL56" s="34" t="s">
        <v>79</v>
      </c>
      <c r="AM56" s="35" t="s">
        <v>80</v>
      </c>
      <c r="AN56" s="36" t="s">
        <v>81</v>
      </c>
      <c r="AO56" s="35" t="s">
        <v>80</v>
      </c>
      <c r="AP56" s="38"/>
      <c r="AQ56" s="40"/>
      <c r="AR56" s="34" t="s">
        <v>79</v>
      </c>
      <c r="AS56" s="35" t="s">
        <v>80</v>
      </c>
      <c r="AT56" s="36" t="s">
        <v>81</v>
      </c>
      <c r="AU56" s="35" t="s">
        <v>80</v>
      </c>
      <c r="AV56" s="38"/>
      <c r="AW56" s="40"/>
      <c r="AX56" s="34" t="s">
        <v>79</v>
      </c>
      <c r="AY56" s="35" t="s">
        <v>80</v>
      </c>
      <c r="AZ56" s="36" t="s">
        <v>81</v>
      </c>
      <c r="BA56" s="35" t="s">
        <v>80</v>
      </c>
      <c r="BB56" s="38"/>
    </row>
    <row r="57" spans="1:54" ht="18">
      <c r="A57" s="19"/>
      <c r="B57" s="18"/>
      <c r="C57" s="21"/>
      <c r="D57" s="20"/>
      <c r="E57" s="21"/>
      <c r="F57" s="21"/>
      <c r="G57" s="46"/>
      <c r="H57" s="18"/>
      <c r="I57" s="21"/>
      <c r="J57" s="20"/>
      <c r="K57" s="21"/>
      <c r="L57" s="21"/>
      <c r="M57" s="46"/>
      <c r="N57" s="18"/>
      <c r="O57" s="21"/>
      <c r="P57" s="20"/>
      <c r="Q57" s="21"/>
      <c r="R57" s="21"/>
      <c r="S57" s="46"/>
      <c r="T57" s="18"/>
      <c r="U57" s="21"/>
      <c r="V57" s="20"/>
      <c r="W57" s="21"/>
      <c r="X57" s="21"/>
      <c r="Y57" s="46"/>
      <c r="Z57" s="18"/>
      <c r="AA57" s="21"/>
      <c r="AB57" s="20"/>
      <c r="AC57" s="21"/>
      <c r="AD57" s="21"/>
      <c r="AE57" s="46"/>
      <c r="AF57" s="18"/>
      <c r="AG57" s="21"/>
      <c r="AH57" s="20"/>
      <c r="AI57" s="21"/>
      <c r="AJ57" s="21"/>
      <c r="AK57" s="46"/>
      <c r="AL57" s="18"/>
      <c r="AM57" s="21"/>
      <c r="AN57" s="20"/>
      <c r="AO57" s="21"/>
      <c r="AP57" s="21"/>
      <c r="AQ57" s="46"/>
      <c r="AR57" s="18"/>
      <c r="AS57" s="21"/>
      <c r="AT57" s="20"/>
      <c r="AU57" s="21"/>
      <c r="AV57" s="21"/>
      <c r="AW57" s="46"/>
      <c r="AX57" s="18"/>
      <c r="AY57" s="21"/>
      <c r="AZ57" s="20"/>
      <c r="BA57" s="21"/>
      <c r="BB57" s="21"/>
    </row>
    <row r="58" spans="1:54" ht="18">
      <c r="A58" s="19" t="s">
        <v>62</v>
      </c>
      <c r="B58" s="18">
        <v>4473984.93</v>
      </c>
      <c r="C58" s="21">
        <v>0.036395811719978105</v>
      </c>
      <c r="D58" s="20">
        <v>178</v>
      </c>
      <c r="E58" s="21">
        <v>0.06722054380664652</v>
      </c>
      <c r="F58" s="21"/>
      <c r="G58" s="46"/>
      <c r="H58" s="18">
        <v>4203008.55</v>
      </c>
      <c r="I58" s="21">
        <v>0.0355648277129055</v>
      </c>
      <c r="J58" s="20">
        <v>155</v>
      </c>
      <c r="K58" s="21">
        <v>0.06202480992396959</v>
      </c>
      <c r="L58" s="21"/>
      <c r="M58" s="46"/>
      <c r="N58" s="18">
        <v>5417698.770000002</v>
      </c>
      <c r="O58" s="21">
        <v>0.04810342635903886</v>
      </c>
      <c r="P58" s="20">
        <v>191</v>
      </c>
      <c r="Q58" s="21">
        <v>0.08106960950764007</v>
      </c>
      <c r="R58" s="21"/>
      <c r="S58" s="46"/>
      <c r="T58" s="18">
        <v>7510537.040000002</v>
      </c>
      <c r="U58" s="21">
        <v>0.06810634859265129</v>
      </c>
      <c r="V58" s="20">
        <v>240</v>
      </c>
      <c r="W58" s="21">
        <v>0.10624169986719788</v>
      </c>
      <c r="X58" s="21"/>
      <c r="Y58" s="46"/>
      <c r="Z58" s="18">
        <v>7988283.900000004</v>
      </c>
      <c r="AA58" s="21">
        <v>0.07529868393152525</v>
      </c>
      <c r="AB58" s="20">
        <v>243</v>
      </c>
      <c r="AC58" s="21">
        <v>0.11323392357875116</v>
      </c>
      <c r="AD58" s="21"/>
      <c r="AE58" s="46"/>
      <c r="AF58" s="18">
        <v>13405698.209999999</v>
      </c>
      <c r="AG58" s="21">
        <v>0.13149225669169948</v>
      </c>
      <c r="AH58" s="20">
        <v>386</v>
      </c>
      <c r="AI58" s="21">
        <v>0.18692493946731234</v>
      </c>
      <c r="AJ58" s="21"/>
      <c r="AK58" s="46"/>
      <c r="AL58" s="18">
        <v>12819693.540000012</v>
      </c>
      <c r="AM58" s="21">
        <v>0.1332750484534711</v>
      </c>
      <c r="AN58" s="20">
        <v>404</v>
      </c>
      <c r="AO58" s="21">
        <v>0.20760534429599178</v>
      </c>
      <c r="AP58" s="21"/>
      <c r="AQ58" s="46"/>
      <c r="AR58" s="18">
        <v>13249965.289999997</v>
      </c>
      <c r="AS58" s="21">
        <v>0.1510530232694329</v>
      </c>
      <c r="AT58" s="20">
        <v>421</v>
      </c>
      <c r="AU58" s="21">
        <v>0.23988603988603988</v>
      </c>
      <c r="AV58" s="21"/>
      <c r="AW58" s="46"/>
      <c r="AX58" s="18">
        <v>14150553.31000001</v>
      </c>
      <c r="AY58" s="21">
        <v>0.17192834741114502</v>
      </c>
      <c r="AZ58" s="20">
        <v>452</v>
      </c>
      <c r="BA58" s="21">
        <v>0.28057107386716323</v>
      </c>
      <c r="BB58" s="21"/>
    </row>
    <row r="59" spans="1:54" ht="18">
      <c r="A59" s="19" t="s">
        <v>63</v>
      </c>
      <c r="B59" s="18">
        <v>79383114.41999994</v>
      </c>
      <c r="C59" s="21">
        <v>0.6457806477626641</v>
      </c>
      <c r="D59" s="20">
        <v>1581</v>
      </c>
      <c r="E59" s="21">
        <v>0.5970543806646526</v>
      </c>
      <c r="F59" s="21"/>
      <c r="G59" s="46"/>
      <c r="H59" s="18">
        <v>76814055.32999992</v>
      </c>
      <c r="I59" s="21">
        <v>0.6499817003087075</v>
      </c>
      <c r="J59" s="20">
        <v>1494</v>
      </c>
      <c r="K59" s="21">
        <v>0.5978391356542617</v>
      </c>
      <c r="L59" s="21"/>
      <c r="M59" s="46"/>
      <c r="N59" s="18">
        <v>86246186.97999993</v>
      </c>
      <c r="O59" s="21">
        <v>0.7657747837723212</v>
      </c>
      <c r="P59" s="20">
        <v>1658</v>
      </c>
      <c r="Q59" s="21">
        <v>0.7037351443123939</v>
      </c>
      <c r="R59" s="21"/>
      <c r="S59" s="46"/>
      <c r="T59" s="18">
        <v>88027744.37000002</v>
      </c>
      <c r="U59" s="21">
        <v>0.798244947326432</v>
      </c>
      <c r="V59" s="20">
        <v>1666</v>
      </c>
      <c r="W59" s="21">
        <v>0.7374944665781319</v>
      </c>
      <c r="X59" s="21"/>
      <c r="Y59" s="46"/>
      <c r="Z59" s="18">
        <v>84231583.57</v>
      </c>
      <c r="AA59" s="21">
        <v>0.7939787152894355</v>
      </c>
      <c r="AB59" s="20">
        <v>1577</v>
      </c>
      <c r="AC59" s="21">
        <v>0.7348555452003728</v>
      </c>
      <c r="AD59" s="21"/>
      <c r="AE59" s="46"/>
      <c r="AF59" s="18">
        <v>83704475.93999997</v>
      </c>
      <c r="AG59" s="21">
        <v>0.8210307485764787</v>
      </c>
      <c r="AH59" s="20">
        <v>1593</v>
      </c>
      <c r="AI59" s="21">
        <v>0.7714285714285715</v>
      </c>
      <c r="AJ59" s="21"/>
      <c r="AK59" s="46"/>
      <c r="AL59" s="18">
        <v>80273490.28000006</v>
      </c>
      <c r="AM59" s="21">
        <v>0.8345326877912435</v>
      </c>
      <c r="AN59" s="20">
        <v>1492</v>
      </c>
      <c r="AO59" s="21">
        <v>0.7667009249743063</v>
      </c>
      <c r="AP59" s="21"/>
      <c r="AQ59" s="46"/>
      <c r="AR59" s="18">
        <v>73630890.02000003</v>
      </c>
      <c r="AS59" s="21">
        <v>0.8394111456227159</v>
      </c>
      <c r="AT59" s="20">
        <v>1320</v>
      </c>
      <c r="AU59" s="21">
        <v>0.7521367521367521</v>
      </c>
      <c r="AV59" s="21"/>
      <c r="AW59" s="46"/>
      <c r="AX59" s="18">
        <v>67742963.85</v>
      </c>
      <c r="AY59" s="21">
        <v>0.823072820426937</v>
      </c>
      <c r="AZ59" s="20">
        <v>1153</v>
      </c>
      <c r="BA59" s="21">
        <v>0.7157045313469894</v>
      </c>
      <c r="BB59" s="21"/>
    </row>
    <row r="60" spans="1:54" ht="18">
      <c r="A60" s="19" t="s">
        <v>64</v>
      </c>
      <c r="B60" s="18">
        <v>11888838.83</v>
      </c>
      <c r="C60" s="21">
        <v>0.09671555590730271</v>
      </c>
      <c r="D60" s="20">
        <v>273</v>
      </c>
      <c r="E60" s="21">
        <v>0.10309667673716012</v>
      </c>
      <c r="F60" s="21"/>
      <c r="G60" s="46"/>
      <c r="H60" s="18">
        <v>14090193.330000008</v>
      </c>
      <c r="I60" s="21">
        <v>0.11922776084359382</v>
      </c>
      <c r="J60" s="20">
        <v>296</v>
      </c>
      <c r="K60" s="21">
        <v>0.11844737895158063</v>
      </c>
      <c r="L60" s="21"/>
      <c r="M60" s="46"/>
      <c r="N60" s="18">
        <v>8044508.780000001</v>
      </c>
      <c r="O60" s="21">
        <v>0.07142671678908634</v>
      </c>
      <c r="P60" s="20">
        <v>202</v>
      </c>
      <c r="Q60" s="21">
        <v>0.08573853989813243</v>
      </c>
      <c r="R60" s="21"/>
      <c r="S60" s="46"/>
      <c r="T60" s="18">
        <v>6324022.600000001</v>
      </c>
      <c r="U60" s="21">
        <v>0.05734690946992585</v>
      </c>
      <c r="V60" s="20">
        <v>164</v>
      </c>
      <c r="W60" s="21">
        <v>0.07259849490925188</v>
      </c>
      <c r="X60" s="21"/>
      <c r="Y60" s="46"/>
      <c r="Z60" s="18">
        <v>5651649.33</v>
      </c>
      <c r="AA60" s="21">
        <v>0.0532732388982177</v>
      </c>
      <c r="AB60" s="20">
        <v>143</v>
      </c>
      <c r="AC60" s="21">
        <v>0.06663560111835974</v>
      </c>
      <c r="AD60" s="21"/>
      <c r="AE60" s="46"/>
      <c r="AF60" s="18">
        <v>3028054.93</v>
      </c>
      <c r="AG60" s="21">
        <v>0.02970123375111591</v>
      </c>
      <c r="AH60" s="20">
        <v>57</v>
      </c>
      <c r="AI60" s="21">
        <v>0.027602905569007265</v>
      </c>
      <c r="AJ60" s="21"/>
      <c r="AK60" s="46"/>
      <c r="AL60" s="18">
        <v>2573270.33</v>
      </c>
      <c r="AM60" s="21">
        <v>0.026752022335366162</v>
      </c>
      <c r="AN60" s="20">
        <v>41</v>
      </c>
      <c r="AO60" s="21">
        <v>0.0210688591983556</v>
      </c>
      <c r="AP60" s="21"/>
      <c r="AQ60" s="46"/>
      <c r="AR60" s="18">
        <v>569353.33</v>
      </c>
      <c r="AS60" s="21">
        <v>0.00649077487545774</v>
      </c>
      <c r="AT60" s="20">
        <v>9</v>
      </c>
      <c r="AU60" s="21">
        <v>0.005128205128205128</v>
      </c>
      <c r="AV60" s="21"/>
      <c r="AW60" s="46"/>
      <c r="AX60" s="18">
        <v>411428.61</v>
      </c>
      <c r="AY60" s="21">
        <v>0.004998832161918087</v>
      </c>
      <c r="AZ60" s="20">
        <v>6</v>
      </c>
      <c r="BA60" s="21">
        <v>0.0037243947858473</v>
      </c>
      <c r="BB60" s="21"/>
    </row>
    <row r="61" spans="1:54" ht="18">
      <c r="A61" s="19" t="s">
        <v>65</v>
      </c>
      <c r="B61" s="18">
        <v>11518070.100000005</v>
      </c>
      <c r="C61" s="21">
        <v>0.09369935690353558</v>
      </c>
      <c r="D61" s="20">
        <v>257</v>
      </c>
      <c r="E61" s="21">
        <v>0.09705438066465256</v>
      </c>
      <c r="F61" s="21"/>
      <c r="G61" s="46"/>
      <c r="H61" s="18">
        <v>9726948.110000001</v>
      </c>
      <c r="I61" s="21">
        <v>0.0823070497214481</v>
      </c>
      <c r="J61" s="20">
        <v>230</v>
      </c>
      <c r="K61" s="21">
        <v>0.09203681472589036</v>
      </c>
      <c r="L61" s="21"/>
      <c r="M61" s="46"/>
      <c r="N61" s="18">
        <v>6331466.879999999</v>
      </c>
      <c r="O61" s="21">
        <v>0.05621671926340292</v>
      </c>
      <c r="P61" s="20">
        <v>169</v>
      </c>
      <c r="Q61" s="21">
        <v>0.07173174872665534</v>
      </c>
      <c r="R61" s="21"/>
      <c r="S61" s="46"/>
      <c r="T61" s="18">
        <v>5019087.84</v>
      </c>
      <c r="U61" s="21">
        <v>0.04551362229193892</v>
      </c>
      <c r="V61" s="20">
        <v>123</v>
      </c>
      <c r="W61" s="21">
        <v>0.05444887118193891</v>
      </c>
      <c r="X61" s="21"/>
      <c r="Y61" s="46"/>
      <c r="Z61" s="18">
        <v>4873080.26</v>
      </c>
      <c r="AA61" s="21">
        <v>0.04593433769557122</v>
      </c>
      <c r="AB61" s="20">
        <v>122</v>
      </c>
      <c r="AC61" s="21">
        <v>0.05684995340167754</v>
      </c>
      <c r="AD61" s="21"/>
      <c r="AE61" s="46"/>
      <c r="AF61" s="18">
        <v>1342174.17</v>
      </c>
      <c r="AG61" s="21">
        <v>0.013164962221434992</v>
      </c>
      <c r="AH61" s="20">
        <v>21</v>
      </c>
      <c r="AI61" s="21">
        <v>0.010169491525423728</v>
      </c>
      <c r="AJ61" s="21"/>
      <c r="AK61" s="46"/>
      <c r="AL61" s="18">
        <v>363796.74</v>
      </c>
      <c r="AM61" s="21">
        <v>0.0037820738849514484</v>
      </c>
      <c r="AN61" s="20">
        <v>5</v>
      </c>
      <c r="AO61" s="21">
        <v>0.0025693730729701952</v>
      </c>
      <c r="AP61" s="21"/>
      <c r="AQ61" s="46"/>
      <c r="AR61" s="18">
        <v>232779.15</v>
      </c>
      <c r="AS61" s="21">
        <v>0.002653742375319748</v>
      </c>
      <c r="AT61" s="20">
        <v>4</v>
      </c>
      <c r="AU61" s="21">
        <v>0.002279202279202279</v>
      </c>
      <c r="AV61" s="21"/>
      <c r="AW61" s="46"/>
      <c r="AX61" s="18">
        <v>0</v>
      </c>
      <c r="AY61" s="21">
        <v>0</v>
      </c>
      <c r="AZ61" s="20">
        <v>0</v>
      </c>
      <c r="BA61" s="21">
        <v>0</v>
      </c>
      <c r="BB61" s="21"/>
    </row>
    <row r="62" spans="1:54" ht="18">
      <c r="A62" s="19" t="s">
        <v>66</v>
      </c>
      <c r="B62" s="18">
        <v>8752315.38</v>
      </c>
      <c r="C62" s="21">
        <v>0.0711999766803749</v>
      </c>
      <c r="D62" s="20">
        <v>243</v>
      </c>
      <c r="E62" s="21">
        <v>0.09176737160120846</v>
      </c>
      <c r="F62" s="21"/>
      <c r="G62" s="46"/>
      <c r="H62" s="18">
        <v>7729144.149999998</v>
      </c>
      <c r="I62" s="21">
        <v>0.06540212250174011</v>
      </c>
      <c r="J62" s="20">
        <v>222</v>
      </c>
      <c r="K62" s="21">
        <v>0.08883553421368548</v>
      </c>
      <c r="L62" s="21"/>
      <c r="M62" s="46"/>
      <c r="N62" s="18">
        <v>3730162.77</v>
      </c>
      <c r="O62" s="21">
        <v>0.03311989420813135</v>
      </c>
      <c r="P62" s="20">
        <v>81</v>
      </c>
      <c r="Q62" s="21">
        <v>0.03438030560271647</v>
      </c>
      <c r="R62" s="21"/>
      <c r="S62" s="46"/>
      <c r="T62" s="18">
        <v>2722605.2</v>
      </c>
      <c r="U62" s="21">
        <v>0.024688873491177803</v>
      </c>
      <c r="V62" s="20">
        <v>52</v>
      </c>
      <c r="W62" s="21">
        <v>0.023019034971226208</v>
      </c>
      <c r="X62" s="21"/>
      <c r="Y62" s="46"/>
      <c r="Z62" s="18">
        <v>2734580.98</v>
      </c>
      <c r="AA62" s="21">
        <v>0.02577654368270267</v>
      </c>
      <c r="AB62" s="20">
        <v>49</v>
      </c>
      <c r="AC62" s="21">
        <v>0.022833178005591797</v>
      </c>
      <c r="AD62" s="21"/>
      <c r="AE62" s="46"/>
      <c r="AF62" s="18">
        <v>435748.13</v>
      </c>
      <c r="AG62" s="21">
        <v>0.0042741156831463565</v>
      </c>
      <c r="AH62" s="20">
        <v>7</v>
      </c>
      <c r="AI62" s="21">
        <v>0.003389830508474576</v>
      </c>
      <c r="AJ62" s="21"/>
      <c r="AK62" s="46"/>
      <c r="AL62" s="18">
        <v>125173.72</v>
      </c>
      <c r="AM62" s="21">
        <v>0.0013013207800988674</v>
      </c>
      <c r="AN62" s="20">
        <v>3</v>
      </c>
      <c r="AO62" s="21">
        <v>0.001541623843782117</v>
      </c>
      <c r="AP62" s="21"/>
      <c r="AQ62" s="46"/>
      <c r="AR62" s="18">
        <v>0</v>
      </c>
      <c r="AS62" s="21">
        <v>0</v>
      </c>
      <c r="AT62" s="20">
        <v>0</v>
      </c>
      <c r="AU62" s="21">
        <v>0</v>
      </c>
      <c r="AV62" s="21"/>
      <c r="AW62" s="46"/>
      <c r="AX62" s="18">
        <v>0</v>
      </c>
      <c r="AY62" s="21">
        <v>0</v>
      </c>
      <c r="AZ62" s="20">
        <v>0</v>
      </c>
      <c r="BA62" s="21">
        <v>0</v>
      </c>
      <c r="BB62" s="21"/>
    </row>
    <row r="63" spans="1:54" ht="18">
      <c r="A63" s="19" t="s">
        <v>67</v>
      </c>
      <c r="B63" s="18">
        <v>2501037.08</v>
      </c>
      <c r="C63" s="21">
        <v>0.020345905516575766</v>
      </c>
      <c r="D63" s="20">
        <v>48</v>
      </c>
      <c r="E63" s="21">
        <v>0.01812688821752266</v>
      </c>
      <c r="F63" s="21"/>
      <c r="G63" s="46"/>
      <c r="H63" s="18">
        <v>2314475.79</v>
      </c>
      <c r="I63" s="21">
        <v>0.01958452659275242</v>
      </c>
      <c r="J63" s="20">
        <v>40</v>
      </c>
      <c r="K63" s="21">
        <v>0.01600640256102441</v>
      </c>
      <c r="L63" s="21"/>
      <c r="M63" s="46"/>
      <c r="N63" s="18">
        <v>2321995.93</v>
      </c>
      <c r="O63" s="21">
        <v>0.020616864275151067</v>
      </c>
      <c r="P63" s="20">
        <v>45</v>
      </c>
      <c r="Q63" s="21">
        <v>0.019100169779286927</v>
      </c>
      <c r="R63" s="21"/>
      <c r="S63" s="46"/>
      <c r="T63" s="18">
        <v>601690.98</v>
      </c>
      <c r="U63" s="21">
        <v>0.005456197793937512</v>
      </c>
      <c r="V63" s="20">
        <v>12</v>
      </c>
      <c r="W63" s="21">
        <v>0.005312084993359893</v>
      </c>
      <c r="X63" s="21"/>
      <c r="Y63" s="46"/>
      <c r="Z63" s="18">
        <v>574458.7</v>
      </c>
      <c r="AA63" s="21">
        <v>0.005414928240471631</v>
      </c>
      <c r="AB63" s="20">
        <v>11</v>
      </c>
      <c r="AC63" s="21">
        <v>0.005125815470643057</v>
      </c>
      <c r="AD63" s="21"/>
      <c r="AE63" s="46"/>
      <c r="AF63" s="18">
        <v>0</v>
      </c>
      <c r="AG63" s="21">
        <v>0</v>
      </c>
      <c r="AH63" s="20">
        <v>0</v>
      </c>
      <c r="AI63" s="21">
        <v>0</v>
      </c>
      <c r="AJ63" s="21"/>
      <c r="AK63" s="46"/>
      <c r="AL63" s="18">
        <v>0</v>
      </c>
      <c r="AM63" s="21">
        <v>0</v>
      </c>
      <c r="AN63" s="20">
        <v>0</v>
      </c>
      <c r="AO63" s="21">
        <v>0</v>
      </c>
      <c r="AP63" s="21"/>
      <c r="AQ63" s="46"/>
      <c r="AR63" s="18">
        <v>0</v>
      </c>
      <c r="AS63" s="21">
        <v>0</v>
      </c>
      <c r="AT63" s="20">
        <v>0</v>
      </c>
      <c r="AU63" s="21">
        <v>0</v>
      </c>
      <c r="AV63" s="21"/>
      <c r="AW63" s="46"/>
      <c r="AX63" s="18">
        <v>0</v>
      </c>
      <c r="AY63" s="21">
        <v>0</v>
      </c>
      <c r="AZ63" s="20">
        <v>0</v>
      </c>
      <c r="BA63" s="21">
        <v>0</v>
      </c>
      <c r="BB63" s="21"/>
    </row>
    <row r="64" spans="1:54" ht="18">
      <c r="A64" s="19" t="s">
        <v>68</v>
      </c>
      <c r="B64" s="18">
        <v>2193097.43</v>
      </c>
      <c r="C64" s="21">
        <v>0.01784082029660477</v>
      </c>
      <c r="D64" s="20">
        <v>34</v>
      </c>
      <c r="E64" s="21">
        <v>0.01283987915407855</v>
      </c>
      <c r="F64" s="21"/>
      <c r="G64" s="46"/>
      <c r="H64" s="18">
        <v>2536689.98</v>
      </c>
      <c r="I64" s="21">
        <v>0.02146484857846735</v>
      </c>
      <c r="J64" s="20">
        <v>46</v>
      </c>
      <c r="K64" s="21">
        <v>0.01840736294517807</v>
      </c>
      <c r="L64" s="21"/>
      <c r="M64" s="46"/>
      <c r="N64" s="18">
        <v>269502.27</v>
      </c>
      <c r="O64" s="21">
        <v>0.0023928946862689458</v>
      </c>
      <c r="P64" s="20">
        <v>6</v>
      </c>
      <c r="Q64" s="21">
        <v>0.0025466893039049238</v>
      </c>
      <c r="R64" s="21"/>
      <c r="S64" s="46"/>
      <c r="T64" s="18">
        <v>36594</v>
      </c>
      <c r="U64" s="21">
        <v>0.0003318382836175295</v>
      </c>
      <c r="V64" s="20">
        <v>1</v>
      </c>
      <c r="W64" s="21">
        <v>0.0004426737494466578</v>
      </c>
      <c r="X64" s="21"/>
      <c r="Y64" s="46"/>
      <c r="Z64" s="18">
        <v>0</v>
      </c>
      <c r="AA64" s="21">
        <v>0</v>
      </c>
      <c r="AB64" s="20">
        <v>0</v>
      </c>
      <c r="AC64" s="21">
        <v>0</v>
      </c>
      <c r="AD64" s="21"/>
      <c r="AE64" s="46"/>
      <c r="AF64" s="18">
        <v>0</v>
      </c>
      <c r="AG64" s="21">
        <v>0</v>
      </c>
      <c r="AH64" s="20">
        <v>0</v>
      </c>
      <c r="AI64" s="21">
        <v>0</v>
      </c>
      <c r="AJ64" s="21"/>
      <c r="AK64" s="46"/>
      <c r="AL64" s="18">
        <v>0</v>
      </c>
      <c r="AM64" s="21">
        <v>0</v>
      </c>
      <c r="AN64" s="20">
        <v>0</v>
      </c>
      <c r="AO64" s="21">
        <v>0</v>
      </c>
      <c r="AP64" s="21"/>
      <c r="AQ64" s="46"/>
      <c r="AR64" s="18">
        <v>0</v>
      </c>
      <c r="AS64" s="21">
        <v>0</v>
      </c>
      <c r="AT64" s="20">
        <v>0</v>
      </c>
      <c r="AU64" s="21">
        <v>0</v>
      </c>
      <c r="AV64" s="21"/>
      <c r="AW64" s="46"/>
      <c r="AX64" s="18">
        <v>0</v>
      </c>
      <c r="AY64" s="21">
        <v>0</v>
      </c>
      <c r="AZ64" s="20">
        <v>0</v>
      </c>
      <c r="BA64" s="21">
        <v>0</v>
      </c>
      <c r="BB64" s="21"/>
    </row>
    <row r="65" spans="1:54" ht="18">
      <c r="A65" s="19" t="s">
        <v>69</v>
      </c>
      <c r="B65" s="18">
        <v>848522.55</v>
      </c>
      <c r="C65" s="21">
        <v>0.006902720383091615</v>
      </c>
      <c r="D65" s="20">
        <v>17</v>
      </c>
      <c r="E65" s="21">
        <v>0.006419939577039275</v>
      </c>
      <c r="F65" s="21"/>
      <c r="G65" s="46"/>
      <c r="H65" s="18">
        <v>535081.76</v>
      </c>
      <c r="I65" s="21">
        <v>0.004527730643497795</v>
      </c>
      <c r="J65" s="20">
        <v>13</v>
      </c>
      <c r="K65" s="21">
        <v>0.005202080832332933</v>
      </c>
      <c r="L65" s="21"/>
      <c r="M65" s="46"/>
      <c r="N65" s="18">
        <v>139524.87</v>
      </c>
      <c r="O65" s="21">
        <v>0.0012388330533370476</v>
      </c>
      <c r="P65" s="20">
        <v>3</v>
      </c>
      <c r="Q65" s="21">
        <v>0.0012733446519524619</v>
      </c>
      <c r="R65" s="21"/>
      <c r="S65" s="46"/>
      <c r="T65" s="18">
        <v>34325</v>
      </c>
      <c r="U65" s="21">
        <v>0.0003112627503189512</v>
      </c>
      <c r="V65" s="20">
        <v>1</v>
      </c>
      <c r="W65" s="21">
        <v>0.0004426737494466578</v>
      </c>
      <c r="X65" s="21"/>
      <c r="Y65" s="46"/>
      <c r="Z65" s="18">
        <v>34325</v>
      </c>
      <c r="AA65" s="21">
        <v>0.0003235522620759138</v>
      </c>
      <c r="AB65" s="20">
        <v>1</v>
      </c>
      <c r="AC65" s="21">
        <v>0.00046598322460391424</v>
      </c>
      <c r="AD65" s="21"/>
      <c r="AE65" s="46"/>
      <c r="AF65" s="18">
        <v>34325</v>
      </c>
      <c r="AG65" s="21">
        <v>0.0003366830761247299</v>
      </c>
      <c r="AH65" s="20">
        <v>1</v>
      </c>
      <c r="AI65" s="21">
        <v>0.00048426150121065375</v>
      </c>
      <c r="AJ65" s="21"/>
      <c r="AK65" s="46"/>
      <c r="AL65" s="18">
        <v>34325</v>
      </c>
      <c r="AM65" s="21">
        <v>0.0003568467548691021</v>
      </c>
      <c r="AN65" s="20">
        <v>1</v>
      </c>
      <c r="AO65" s="21">
        <v>0.0005138746145940391</v>
      </c>
      <c r="AP65" s="21"/>
      <c r="AQ65" s="46"/>
      <c r="AR65" s="18">
        <v>34325</v>
      </c>
      <c r="AS65" s="21">
        <v>0.0003913138570737558</v>
      </c>
      <c r="AT65" s="20">
        <v>1</v>
      </c>
      <c r="AU65" s="21">
        <v>0.0005698005698005698</v>
      </c>
      <c r="AV65" s="21"/>
      <c r="AW65" s="46"/>
      <c r="AX65" s="18">
        <v>0</v>
      </c>
      <c r="AY65" s="21">
        <v>0</v>
      </c>
      <c r="AZ65" s="20">
        <v>0</v>
      </c>
      <c r="BA65" s="21">
        <v>0</v>
      </c>
      <c r="BB65" s="21"/>
    </row>
    <row r="66" spans="1:54" ht="18">
      <c r="A66" s="19" t="s">
        <v>70</v>
      </c>
      <c r="B66" s="18">
        <v>377507.67</v>
      </c>
      <c r="C66" s="21">
        <v>0.00307102019679079</v>
      </c>
      <c r="D66" s="20">
        <v>7</v>
      </c>
      <c r="E66" s="21">
        <v>0.0026435045317220545</v>
      </c>
      <c r="F66" s="21"/>
      <c r="G66" s="46"/>
      <c r="H66" s="18">
        <v>105199.87</v>
      </c>
      <c r="I66" s="21">
        <v>0.0008901755034426595</v>
      </c>
      <c r="J66" s="20">
        <v>2</v>
      </c>
      <c r="K66" s="21">
        <v>0.0008003201280512205</v>
      </c>
      <c r="L66" s="21"/>
      <c r="M66" s="46"/>
      <c r="N66" s="18">
        <v>125000</v>
      </c>
      <c r="O66" s="21">
        <v>0.001109867593262269</v>
      </c>
      <c r="P66" s="20">
        <v>1</v>
      </c>
      <c r="Q66" s="21">
        <v>0.00042444821731748726</v>
      </c>
      <c r="R66" s="21"/>
      <c r="S66" s="46"/>
      <c r="T66" s="18">
        <v>0</v>
      </c>
      <c r="U66" s="21">
        <v>0</v>
      </c>
      <c r="V66" s="20">
        <v>0</v>
      </c>
      <c r="W66" s="21">
        <v>0</v>
      </c>
      <c r="X66" s="21"/>
      <c r="Y66" s="46"/>
      <c r="Z66" s="18">
        <v>0</v>
      </c>
      <c r="AA66" s="21">
        <v>0</v>
      </c>
      <c r="AB66" s="20">
        <v>0</v>
      </c>
      <c r="AC66" s="21">
        <v>0</v>
      </c>
      <c r="AD66" s="21"/>
      <c r="AE66" s="46"/>
      <c r="AF66" s="18">
        <v>0</v>
      </c>
      <c r="AG66" s="21">
        <v>0</v>
      </c>
      <c r="AH66" s="20">
        <v>0</v>
      </c>
      <c r="AI66" s="21">
        <v>0</v>
      </c>
      <c r="AJ66" s="21"/>
      <c r="AK66" s="46"/>
      <c r="AL66" s="18">
        <v>0</v>
      </c>
      <c r="AM66" s="21">
        <v>0</v>
      </c>
      <c r="AN66" s="20">
        <v>0</v>
      </c>
      <c r="AO66" s="21">
        <v>0</v>
      </c>
      <c r="AP66" s="21"/>
      <c r="AQ66" s="46"/>
      <c r="AR66" s="18">
        <v>0</v>
      </c>
      <c r="AS66" s="21">
        <v>0</v>
      </c>
      <c r="AT66" s="20">
        <v>0</v>
      </c>
      <c r="AU66" s="21">
        <v>0</v>
      </c>
      <c r="AV66" s="21"/>
      <c r="AW66" s="46"/>
      <c r="AX66" s="18">
        <v>0</v>
      </c>
      <c r="AY66" s="21">
        <v>0</v>
      </c>
      <c r="AZ66" s="20">
        <v>0</v>
      </c>
      <c r="BA66" s="21">
        <v>0</v>
      </c>
      <c r="BB66" s="21"/>
    </row>
    <row r="67" spans="1:54" ht="18">
      <c r="A67" s="19" t="s">
        <v>71</v>
      </c>
      <c r="B67" s="18">
        <v>609640.24</v>
      </c>
      <c r="C67" s="21">
        <v>0.004959415764496611</v>
      </c>
      <c r="D67" s="20">
        <v>8</v>
      </c>
      <c r="E67" s="21">
        <v>0.0030211480362537764</v>
      </c>
      <c r="F67" s="21"/>
      <c r="G67" s="46"/>
      <c r="H67" s="18">
        <v>124000</v>
      </c>
      <c r="I67" s="21">
        <v>0.0010492575934446476</v>
      </c>
      <c r="J67" s="20">
        <v>1</v>
      </c>
      <c r="K67" s="21">
        <v>0.00040016006402561027</v>
      </c>
      <c r="L67" s="21"/>
      <c r="M67" s="46"/>
      <c r="N67" s="18">
        <v>0</v>
      </c>
      <c r="O67" s="21">
        <v>0</v>
      </c>
      <c r="P67" s="20">
        <v>0</v>
      </c>
      <c r="Q67" s="21">
        <v>0</v>
      </c>
      <c r="R67" s="21"/>
      <c r="S67" s="46"/>
      <c r="T67" s="18">
        <v>0</v>
      </c>
      <c r="U67" s="21">
        <v>0</v>
      </c>
      <c r="V67" s="20">
        <v>0</v>
      </c>
      <c r="W67" s="21">
        <v>0</v>
      </c>
      <c r="X67" s="21"/>
      <c r="Y67" s="46"/>
      <c r="Z67" s="18">
        <v>0</v>
      </c>
      <c r="AA67" s="21">
        <v>0</v>
      </c>
      <c r="AB67" s="20">
        <v>0</v>
      </c>
      <c r="AC67" s="21">
        <v>0</v>
      </c>
      <c r="AD67" s="21"/>
      <c r="AE67" s="46"/>
      <c r="AF67" s="18">
        <v>0</v>
      </c>
      <c r="AG67" s="21">
        <v>0</v>
      </c>
      <c r="AH67" s="20">
        <v>0</v>
      </c>
      <c r="AI67" s="21">
        <v>0</v>
      </c>
      <c r="AJ67" s="21"/>
      <c r="AK67" s="46"/>
      <c r="AL67" s="18">
        <v>0</v>
      </c>
      <c r="AM67" s="21">
        <v>0</v>
      </c>
      <c r="AN67" s="20">
        <v>0</v>
      </c>
      <c r="AO67" s="21">
        <v>0</v>
      </c>
      <c r="AP67" s="21"/>
      <c r="AQ67" s="46"/>
      <c r="AR67" s="18">
        <v>0</v>
      </c>
      <c r="AS67" s="21">
        <v>0</v>
      </c>
      <c r="AT67" s="20">
        <v>0</v>
      </c>
      <c r="AU67" s="21">
        <v>0</v>
      </c>
      <c r="AV67" s="21"/>
      <c r="AW67" s="46"/>
      <c r="AX67" s="18">
        <v>0</v>
      </c>
      <c r="AY67" s="21">
        <v>0</v>
      </c>
      <c r="AZ67" s="20">
        <v>0</v>
      </c>
      <c r="BA67" s="21">
        <v>0</v>
      </c>
      <c r="BB67" s="21"/>
    </row>
    <row r="68" spans="1:54" ht="18">
      <c r="A68" s="19" t="s">
        <v>72</v>
      </c>
      <c r="B68" s="18">
        <v>92225</v>
      </c>
      <c r="C68" s="21">
        <v>0.0007502492271190956</v>
      </c>
      <c r="D68" s="20">
        <v>1</v>
      </c>
      <c r="E68" s="21">
        <v>0.00037764350453172205</v>
      </c>
      <c r="F68" s="21"/>
      <c r="G68" s="46"/>
      <c r="H68" s="18">
        <v>0</v>
      </c>
      <c r="I68" s="21">
        <v>0</v>
      </c>
      <c r="J68" s="20">
        <v>0</v>
      </c>
      <c r="K68" s="21">
        <v>0</v>
      </c>
      <c r="L68" s="21"/>
      <c r="M68" s="46"/>
      <c r="N68" s="18">
        <v>0</v>
      </c>
      <c r="O68" s="21">
        <v>0</v>
      </c>
      <c r="P68" s="20">
        <v>0</v>
      </c>
      <c r="Q68" s="21">
        <v>0</v>
      </c>
      <c r="R68" s="21"/>
      <c r="S68" s="46"/>
      <c r="T68" s="18">
        <v>0</v>
      </c>
      <c r="U68" s="21">
        <v>0</v>
      </c>
      <c r="V68" s="20">
        <v>0</v>
      </c>
      <c r="W68" s="21">
        <v>0</v>
      </c>
      <c r="X68" s="21"/>
      <c r="Y68" s="46"/>
      <c r="Z68" s="18">
        <v>0</v>
      </c>
      <c r="AA68" s="21">
        <v>0</v>
      </c>
      <c r="AB68" s="20">
        <v>0</v>
      </c>
      <c r="AC68" s="21">
        <v>0</v>
      </c>
      <c r="AD68" s="21"/>
      <c r="AE68" s="46"/>
      <c r="AF68" s="18">
        <v>0</v>
      </c>
      <c r="AG68" s="21">
        <v>0</v>
      </c>
      <c r="AH68" s="20">
        <v>0</v>
      </c>
      <c r="AI68" s="21">
        <v>0</v>
      </c>
      <c r="AJ68" s="21"/>
      <c r="AK68" s="46"/>
      <c r="AL68" s="18">
        <v>0</v>
      </c>
      <c r="AM68" s="21">
        <v>0</v>
      </c>
      <c r="AN68" s="20">
        <v>0</v>
      </c>
      <c r="AO68" s="21">
        <v>0</v>
      </c>
      <c r="AP68" s="21"/>
      <c r="AQ68" s="46"/>
      <c r="AR68" s="18">
        <v>0</v>
      </c>
      <c r="AS68" s="21">
        <v>0</v>
      </c>
      <c r="AT68" s="20">
        <v>0</v>
      </c>
      <c r="AU68" s="21">
        <v>0</v>
      </c>
      <c r="AV68" s="21"/>
      <c r="AW68" s="46"/>
      <c r="AX68" s="18">
        <v>0</v>
      </c>
      <c r="AY68" s="21">
        <v>0</v>
      </c>
      <c r="AZ68" s="20">
        <v>0</v>
      </c>
      <c r="BA68" s="21">
        <v>0</v>
      </c>
      <c r="BB68" s="21"/>
    </row>
    <row r="69" spans="1:54" ht="18">
      <c r="A69" s="19" t="s">
        <v>73</v>
      </c>
      <c r="B69" s="18">
        <v>0</v>
      </c>
      <c r="C69" s="21">
        <v>0</v>
      </c>
      <c r="D69" s="20">
        <v>0</v>
      </c>
      <c r="E69" s="21">
        <v>0</v>
      </c>
      <c r="F69" s="21"/>
      <c r="G69" s="46"/>
      <c r="H69" s="18">
        <v>0</v>
      </c>
      <c r="I69" s="21">
        <v>0</v>
      </c>
      <c r="J69" s="20">
        <v>0</v>
      </c>
      <c r="K69" s="21">
        <v>0</v>
      </c>
      <c r="L69" s="21"/>
      <c r="M69" s="46"/>
      <c r="N69" s="18">
        <v>0</v>
      </c>
      <c r="O69" s="21">
        <v>0</v>
      </c>
      <c r="P69" s="20">
        <v>0</v>
      </c>
      <c r="Q69" s="21">
        <v>0</v>
      </c>
      <c r="R69" s="21"/>
      <c r="S69" s="46"/>
      <c r="T69" s="18">
        <v>0</v>
      </c>
      <c r="U69" s="21">
        <v>0</v>
      </c>
      <c r="V69" s="20">
        <v>0</v>
      </c>
      <c r="W69" s="21">
        <v>0</v>
      </c>
      <c r="X69" s="21"/>
      <c r="Y69" s="46"/>
      <c r="Z69" s="18">
        <v>0</v>
      </c>
      <c r="AA69" s="21">
        <v>0</v>
      </c>
      <c r="AB69" s="20">
        <v>0</v>
      </c>
      <c r="AC69" s="21">
        <v>0</v>
      </c>
      <c r="AD69" s="21"/>
      <c r="AE69" s="46"/>
      <c r="AF69" s="18">
        <v>0</v>
      </c>
      <c r="AG69" s="21">
        <v>0</v>
      </c>
      <c r="AH69" s="20">
        <v>0</v>
      </c>
      <c r="AI69" s="21">
        <v>0</v>
      </c>
      <c r="AJ69" s="21"/>
      <c r="AK69" s="46"/>
      <c r="AL69" s="18">
        <v>0</v>
      </c>
      <c r="AM69" s="21">
        <v>0</v>
      </c>
      <c r="AN69" s="20">
        <v>0</v>
      </c>
      <c r="AO69" s="21">
        <v>0</v>
      </c>
      <c r="AP69" s="21"/>
      <c r="AQ69" s="46"/>
      <c r="AR69" s="18">
        <v>0</v>
      </c>
      <c r="AS69" s="21">
        <v>0</v>
      </c>
      <c r="AT69" s="20">
        <v>0</v>
      </c>
      <c r="AU69" s="21">
        <v>0</v>
      </c>
      <c r="AV69" s="21"/>
      <c r="AW69" s="46"/>
      <c r="AX69" s="18">
        <v>0</v>
      </c>
      <c r="AY69" s="21">
        <v>0</v>
      </c>
      <c r="AZ69" s="20">
        <v>0</v>
      </c>
      <c r="BA69" s="21">
        <v>0</v>
      </c>
      <c r="BB69" s="21"/>
    </row>
    <row r="70" spans="1:54" ht="18">
      <c r="A70" s="19" t="s">
        <v>74</v>
      </c>
      <c r="B70" s="18">
        <v>0</v>
      </c>
      <c r="C70" s="21">
        <v>0</v>
      </c>
      <c r="D70" s="20">
        <v>0</v>
      </c>
      <c r="E70" s="21">
        <v>0</v>
      </c>
      <c r="F70" s="21"/>
      <c r="G70" s="46"/>
      <c r="H70" s="18">
        <v>0</v>
      </c>
      <c r="I70" s="21">
        <v>0</v>
      </c>
      <c r="J70" s="20">
        <v>0</v>
      </c>
      <c r="K70" s="21">
        <v>0</v>
      </c>
      <c r="L70" s="21"/>
      <c r="M70" s="46"/>
      <c r="N70" s="18">
        <v>0</v>
      </c>
      <c r="O70" s="21">
        <v>0</v>
      </c>
      <c r="P70" s="20">
        <v>0</v>
      </c>
      <c r="Q70" s="21">
        <v>0</v>
      </c>
      <c r="R70" s="21"/>
      <c r="S70" s="46"/>
      <c r="T70" s="18">
        <v>0</v>
      </c>
      <c r="U70" s="21">
        <v>0</v>
      </c>
      <c r="V70" s="20">
        <v>0</v>
      </c>
      <c r="W70" s="21">
        <v>0</v>
      </c>
      <c r="X70" s="21"/>
      <c r="Y70" s="46"/>
      <c r="Z70" s="18">
        <v>0</v>
      </c>
      <c r="AA70" s="21">
        <v>0</v>
      </c>
      <c r="AB70" s="20">
        <v>0</v>
      </c>
      <c r="AC70" s="21">
        <v>0</v>
      </c>
      <c r="AD70" s="21"/>
      <c r="AE70" s="46"/>
      <c r="AF70" s="18">
        <v>0</v>
      </c>
      <c r="AG70" s="21">
        <v>0</v>
      </c>
      <c r="AH70" s="20">
        <v>0</v>
      </c>
      <c r="AI70" s="21">
        <v>0</v>
      </c>
      <c r="AJ70" s="21"/>
      <c r="AK70" s="46"/>
      <c r="AL70" s="18">
        <v>0</v>
      </c>
      <c r="AM70" s="21">
        <v>0</v>
      </c>
      <c r="AN70" s="20">
        <v>0</v>
      </c>
      <c r="AO70" s="21">
        <v>0</v>
      </c>
      <c r="AP70" s="21"/>
      <c r="AQ70" s="46"/>
      <c r="AR70" s="18">
        <v>0</v>
      </c>
      <c r="AS70" s="21">
        <v>0</v>
      </c>
      <c r="AT70" s="20">
        <v>0</v>
      </c>
      <c r="AU70" s="21">
        <v>0</v>
      </c>
      <c r="AV70" s="21"/>
      <c r="AW70" s="46"/>
      <c r="AX70" s="18">
        <v>0</v>
      </c>
      <c r="AY70" s="21">
        <v>0</v>
      </c>
      <c r="AZ70" s="20">
        <v>0</v>
      </c>
      <c r="BA70" s="21">
        <v>0</v>
      </c>
      <c r="BB70" s="21"/>
    </row>
    <row r="71" spans="1:54" ht="18">
      <c r="A71" s="19" t="s">
        <v>31</v>
      </c>
      <c r="B71" s="18">
        <v>287464.44</v>
      </c>
      <c r="C71" s="21">
        <v>0.0023385196414662363</v>
      </c>
      <c r="D71" s="20">
        <v>1</v>
      </c>
      <c r="E71" s="21">
        <v>0.00037764350453172205</v>
      </c>
      <c r="F71" s="21"/>
      <c r="G71" s="46"/>
      <c r="H71" s="18">
        <v>0</v>
      </c>
      <c r="I71" s="21">
        <v>0</v>
      </c>
      <c r="J71" s="20">
        <v>0</v>
      </c>
      <c r="K71" s="21">
        <v>0</v>
      </c>
      <c r="L71" s="21"/>
      <c r="M71" s="46"/>
      <c r="N71" s="18">
        <v>0</v>
      </c>
      <c r="O71" s="21">
        <v>0</v>
      </c>
      <c r="P71" s="20">
        <v>0</v>
      </c>
      <c r="Q71" s="21">
        <v>0</v>
      </c>
      <c r="R71" s="21"/>
      <c r="S71" s="46"/>
      <c r="T71" s="18">
        <v>0</v>
      </c>
      <c r="U71" s="21">
        <v>0</v>
      </c>
      <c r="V71" s="20">
        <v>0</v>
      </c>
      <c r="W71" s="21">
        <v>0</v>
      </c>
      <c r="X71" s="21"/>
      <c r="Y71" s="46"/>
      <c r="Z71" s="18">
        <v>0</v>
      </c>
      <c r="AA71" s="21">
        <v>0</v>
      </c>
      <c r="AB71" s="20">
        <v>0</v>
      </c>
      <c r="AC71" s="21">
        <v>0</v>
      </c>
      <c r="AD71" s="21"/>
      <c r="AE71" s="46"/>
      <c r="AF71" s="18">
        <v>0</v>
      </c>
      <c r="AG71" s="21">
        <v>0</v>
      </c>
      <c r="AH71" s="20">
        <v>0</v>
      </c>
      <c r="AI71" s="21">
        <v>0</v>
      </c>
      <c r="AJ71" s="21"/>
      <c r="AK71" s="46"/>
      <c r="AL71" s="18">
        <v>0</v>
      </c>
      <c r="AM71" s="21">
        <v>0</v>
      </c>
      <c r="AN71" s="20">
        <v>0</v>
      </c>
      <c r="AO71" s="21">
        <v>0</v>
      </c>
      <c r="AP71" s="21"/>
      <c r="AQ71" s="46"/>
      <c r="AR71" s="18">
        <v>0</v>
      </c>
      <c r="AS71" s="21">
        <v>0</v>
      </c>
      <c r="AT71" s="20">
        <v>0</v>
      </c>
      <c r="AU71" s="21">
        <v>0</v>
      </c>
      <c r="AV71" s="21"/>
      <c r="AW71" s="46"/>
      <c r="AX71" s="18">
        <v>0</v>
      </c>
      <c r="AY71" s="21">
        <v>0</v>
      </c>
      <c r="AZ71" s="20">
        <v>0</v>
      </c>
      <c r="BA71" s="21">
        <v>0</v>
      </c>
      <c r="BB71" s="21"/>
    </row>
    <row r="72" spans="1:54" ht="18">
      <c r="A72" s="19"/>
      <c r="B72" s="18"/>
      <c r="C72" s="21"/>
      <c r="D72" s="20"/>
      <c r="E72" s="21"/>
      <c r="F72" s="21"/>
      <c r="G72" s="46"/>
      <c r="H72" s="18"/>
      <c r="I72" s="21"/>
      <c r="J72" s="20"/>
      <c r="K72" s="21"/>
      <c r="L72" s="21"/>
      <c r="M72" s="46"/>
      <c r="N72" s="18"/>
      <c r="O72" s="21"/>
      <c r="P72" s="20"/>
      <c r="Q72" s="21"/>
      <c r="R72" s="21"/>
      <c r="S72" s="46"/>
      <c r="T72" s="18"/>
      <c r="U72" s="21"/>
      <c r="V72" s="20"/>
      <c r="W72" s="21"/>
      <c r="X72" s="21"/>
      <c r="Y72" s="46"/>
      <c r="Z72" s="18"/>
      <c r="AA72" s="21"/>
      <c r="AB72" s="20"/>
      <c r="AC72" s="21"/>
      <c r="AD72" s="21"/>
      <c r="AE72" s="46"/>
      <c r="AF72" s="18"/>
      <c r="AG72" s="21"/>
      <c r="AH72" s="20"/>
      <c r="AI72" s="21"/>
      <c r="AJ72" s="21"/>
      <c r="AK72" s="46"/>
      <c r="AL72" s="18"/>
      <c r="AM72" s="21"/>
      <c r="AN72" s="20"/>
      <c r="AO72" s="21"/>
      <c r="AP72" s="21"/>
      <c r="AQ72" s="46"/>
      <c r="AR72" s="18"/>
      <c r="AS72" s="21"/>
      <c r="AT72" s="20"/>
      <c r="AU72" s="21"/>
      <c r="AV72" s="21"/>
      <c r="AW72" s="46"/>
      <c r="AX72" s="18"/>
      <c r="AY72" s="21"/>
      <c r="AZ72" s="20"/>
      <c r="BA72" s="21"/>
      <c r="BB72" s="21"/>
    </row>
    <row r="73" spans="1:54" ht="18.75" thickBot="1">
      <c r="A73" s="22"/>
      <c r="B73" s="23">
        <f>SUM(B58:B72)</f>
        <v>122925818.06999993</v>
      </c>
      <c r="C73" s="26"/>
      <c r="D73" s="25">
        <f>SUM(D58:D72)</f>
        <v>2648</v>
      </c>
      <c r="E73" s="26"/>
      <c r="F73" s="26"/>
      <c r="G73" s="46"/>
      <c r="H73" s="23">
        <f>SUM(H58:H72)</f>
        <v>118178796.86999995</v>
      </c>
      <c r="I73" s="26"/>
      <c r="J73" s="25">
        <f>SUM(J58:J72)</f>
        <v>2499</v>
      </c>
      <c r="K73" s="26"/>
      <c r="L73" s="26"/>
      <c r="M73" s="46"/>
      <c r="N73" s="23">
        <f>SUM(N58:N72)</f>
        <v>112626047.24999993</v>
      </c>
      <c r="O73" s="26"/>
      <c r="P73" s="25">
        <f>SUM(P58:P72)</f>
        <v>2356</v>
      </c>
      <c r="Q73" s="26"/>
      <c r="R73" s="26"/>
      <c r="S73" s="46"/>
      <c r="T73" s="23">
        <f>SUM(T58:T72)</f>
        <v>110276607.03000003</v>
      </c>
      <c r="U73" s="26"/>
      <c r="V73" s="25">
        <f>SUM(V58:V72)</f>
        <v>2259</v>
      </c>
      <c r="W73" s="26"/>
      <c r="X73" s="26"/>
      <c r="Y73" s="46"/>
      <c r="Z73" s="23">
        <f>SUM(Z58:Z72)</f>
        <v>106087961.74000001</v>
      </c>
      <c r="AA73" s="26"/>
      <c r="AB73" s="25">
        <f>SUM(AB58:AB72)</f>
        <v>2146</v>
      </c>
      <c r="AC73" s="26"/>
      <c r="AD73" s="26"/>
      <c r="AE73" s="46"/>
      <c r="AF73" s="23">
        <f>SUM(AF58:AF72)</f>
        <v>101950476.37999997</v>
      </c>
      <c r="AG73" s="26"/>
      <c r="AH73" s="25">
        <f>SUM(AH58:AH72)</f>
        <v>2065</v>
      </c>
      <c r="AI73" s="26"/>
      <c r="AJ73" s="26"/>
      <c r="AK73" s="46"/>
      <c r="AL73" s="23">
        <f>SUM(AL58:AL72)</f>
        <v>96189749.61000006</v>
      </c>
      <c r="AM73" s="26"/>
      <c r="AN73" s="25">
        <f>SUM(AN58:AN72)</f>
        <v>1946</v>
      </c>
      <c r="AO73" s="26"/>
      <c r="AP73" s="26"/>
      <c r="AQ73" s="46"/>
      <c r="AR73" s="23">
        <f>SUM(AR58:AR72)</f>
        <v>87717312.79000002</v>
      </c>
      <c r="AS73" s="26"/>
      <c r="AT73" s="25">
        <f>SUM(AT58:AT72)</f>
        <v>1755</v>
      </c>
      <c r="AU73" s="26"/>
      <c r="AV73" s="26"/>
      <c r="AW73" s="46"/>
      <c r="AX73" s="23">
        <f>SUM(AX58:AX72)</f>
        <v>82304945.77</v>
      </c>
      <c r="AY73" s="26"/>
      <c r="AZ73" s="25">
        <f>SUM(AZ58:AZ72)</f>
        <v>1611</v>
      </c>
      <c r="BA73" s="26"/>
      <c r="BB73" s="26"/>
    </row>
    <row r="74" spans="1:54" ht="18.75" thickTop="1">
      <c r="A74" s="19"/>
      <c r="B74" s="18"/>
      <c r="C74" s="21"/>
      <c r="D74" s="20"/>
      <c r="E74" s="21"/>
      <c r="F74" s="21"/>
      <c r="G74" s="46"/>
      <c r="H74" s="18"/>
      <c r="I74" s="21"/>
      <c r="J74" s="20"/>
      <c r="K74" s="21"/>
      <c r="L74" s="21"/>
      <c r="M74" s="46"/>
      <c r="N74" s="18"/>
      <c r="O74" s="21"/>
      <c r="P74" s="20"/>
      <c r="Q74" s="21"/>
      <c r="R74" s="21"/>
      <c r="S74" s="46"/>
      <c r="T74" s="18"/>
      <c r="U74" s="21"/>
      <c r="V74" s="20"/>
      <c r="W74" s="21"/>
      <c r="X74" s="21"/>
      <c r="Y74" s="46"/>
      <c r="Z74" s="18"/>
      <c r="AA74" s="21"/>
      <c r="AB74" s="20"/>
      <c r="AC74" s="21"/>
      <c r="AD74" s="21"/>
      <c r="AE74" s="46"/>
      <c r="AF74" s="18"/>
      <c r="AG74" s="21"/>
      <c r="AH74" s="20"/>
      <c r="AI74" s="21"/>
      <c r="AJ74" s="21"/>
      <c r="AK74" s="46"/>
      <c r="AL74" s="18"/>
      <c r="AM74" s="21"/>
      <c r="AN74" s="20"/>
      <c r="AO74" s="21"/>
      <c r="AP74" s="21"/>
      <c r="AQ74" s="46"/>
      <c r="AR74" s="18"/>
      <c r="AS74" s="21"/>
      <c r="AT74" s="20"/>
      <c r="AU74" s="21"/>
      <c r="AV74" s="21"/>
      <c r="AW74" s="46"/>
      <c r="AX74" s="18"/>
      <c r="AY74" s="21"/>
      <c r="AZ74" s="20"/>
      <c r="BA74" s="21"/>
      <c r="BB74" s="21"/>
    </row>
    <row r="75" spans="1:54" ht="18">
      <c r="A75" s="22" t="s">
        <v>82</v>
      </c>
      <c r="B75" s="22"/>
      <c r="C75" s="18"/>
      <c r="D75" s="19"/>
      <c r="E75" s="26">
        <v>0.46473167126594395</v>
      </c>
      <c r="F75" s="21"/>
      <c r="G75" s="46"/>
      <c r="H75" s="22" t="s">
        <v>82</v>
      </c>
      <c r="I75" s="18"/>
      <c r="J75" s="19"/>
      <c r="K75" s="26">
        <v>0.459101661299272</v>
      </c>
      <c r="L75" s="21"/>
      <c r="M75" s="46"/>
      <c r="N75" s="22" t="s">
        <v>82</v>
      </c>
      <c r="O75" s="18"/>
      <c r="P75" s="19"/>
      <c r="Q75" s="26">
        <v>0.4177456948731175</v>
      </c>
      <c r="R75" s="21"/>
      <c r="S75" s="46"/>
      <c r="T75" s="22" t="s">
        <v>82</v>
      </c>
      <c r="U75" s="18"/>
      <c r="V75" s="19"/>
      <c r="W75" s="26">
        <v>0.3939581402410983</v>
      </c>
      <c r="X75" s="21"/>
      <c r="Y75" s="46"/>
      <c r="Z75" s="22" t="s">
        <v>82</v>
      </c>
      <c r="AA75" s="18"/>
      <c r="AB75" s="19"/>
      <c r="AC75" s="26">
        <v>0.39242340088502686</v>
      </c>
      <c r="AD75" s="21"/>
      <c r="AE75" s="46"/>
      <c r="AF75" s="22" t="s">
        <v>82</v>
      </c>
      <c r="AG75" s="18"/>
      <c r="AH75" s="19"/>
      <c r="AI75" s="26">
        <v>0.35132368810015224</v>
      </c>
      <c r="AJ75" s="21"/>
      <c r="AK75" s="46"/>
      <c r="AL75" s="22" t="s">
        <v>82</v>
      </c>
      <c r="AM75" s="18"/>
      <c r="AN75" s="19"/>
      <c r="AO75" s="26">
        <v>0.3468921545500224</v>
      </c>
      <c r="AP75" s="21"/>
      <c r="AQ75" s="46"/>
      <c r="AR75" s="22" t="s">
        <v>82</v>
      </c>
      <c r="AS75" s="18"/>
      <c r="AT75" s="19"/>
      <c r="AU75" s="26">
        <v>0.33780683746202805</v>
      </c>
      <c r="AV75" s="21"/>
      <c r="AW75" s="46"/>
      <c r="AX75" s="22" t="s">
        <v>82</v>
      </c>
      <c r="AY75" s="18"/>
      <c r="AZ75" s="19"/>
      <c r="BA75" s="26">
        <v>0.3266761973944147</v>
      </c>
      <c r="BB75" s="21"/>
    </row>
    <row r="76" spans="1:54" ht="18">
      <c r="A76" s="19"/>
      <c r="B76" s="22"/>
      <c r="C76" s="18"/>
      <c r="D76" s="26"/>
      <c r="E76" s="20"/>
      <c r="F76" s="21"/>
      <c r="G76" s="46"/>
      <c r="H76" s="22"/>
      <c r="I76" s="18"/>
      <c r="J76" s="26"/>
      <c r="K76" s="20"/>
      <c r="L76" s="21"/>
      <c r="M76" s="46"/>
      <c r="N76" s="22"/>
      <c r="O76" s="18"/>
      <c r="P76" s="26"/>
      <c r="Q76" s="20"/>
      <c r="R76" s="21"/>
      <c r="S76" s="46"/>
      <c r="T76" s="22"/>
      <c r="U76" s="18"/>
      <c r="V76" s="26"/>
      <c r="W76" s="20"/>
      <c r="X76" s="21"/>
      <c r="Y76" s="46"/>
      <c r="Z76" s="22"/>
      <c r="AA76" s="18"/>
      <c r="AB76" s="26"/>
      <c r="AC76" s="20"/>
      <c r="AD76" s="21"/>
      <c r="AE76" s="46"/>
      <c r="AF76" s="22"/>
      <c r="AG76" s="18"/>
      <c r="AH76" s="26"/>
      <c r="AI76" s="20"/>
      <c r="AJ76" s="21"/>
      <c r="AK76" s="46"/>
      <c r="AL76" s="22"/>
      <c r="AM76" s="18"/>
      <c r="AN76" s="26"/>
      <c r="AO76" s="20"/>
      <c r="AP76" s="21"/>
      <c r="AQ76" s="46"/>
      <c r="AR76" s="22"/>
      <c r="AS76" s="18"/>
      <c r="AT76" s="26"/>
      <c r="AU76" s="20"/>
      <c r="AV76" s="21"/>
      <c r="AW76" s="46"/>
      <c r="AX76" s="22"/>
      <c r="AY76" s="18"/>
      <c r="AZ76" s="26"/>
      <c r="BA76" s="20"/>
      <c r="BB76" s="21"/>
    </row>
    <row r="77" spans="1:54" ht="18">
      <c r="A77" s="19"/>
      <c r="B77" s="19"/>
      <c r="C77" s="18"/>
      <c r="D77" s="21"/>
      <c r="E77" s="20"/>
      <c r="F77" s="21"/>
      <c r="G77" s="46"/>
      <c r="H77" s="19"/>
      <c r="I77" s="18"/>
      <c r="J77" s="21"/>
      <c r="K77" s="20"/>
      <c r="L77" s="21"/>
      <c r="M77" s="46"/>
      <c r="N77" s="19"/>
      <c r="O77" s="18"/>
      <c r="P77" s="21"/>
      <c r="Q77" s="20"/>
      <c r="R77" s="21"/>
      <c r="S77" s="46"/>
      <c r="T77" s="19"/>
      <c r="U77" s="18"/>
      <c r="V77" s="21"/>
      <c r="W77" s="20"/>
      <c r="X77" s="21"/>
      <c r="Y77" s="46"/>
      <c r="Z77" s="19"/>
      <c r="AA77" s="18"/>
      <c r="AB77" s="21"/>
      <c r="AC77" s="20"/>
      <c r="AD77" s="21"/>
      <c r="AE77" s="46"/>
      <c r="AF77" s="19"/>
      <c r="AG77" s="18"/>
      <c r="AH77" s="21"/>
      <c r="AI77" s="20"/>
      <c r="AJ77" s="21"/>
      <c r="AK77" s="46"/>
      <c r="AL77" s="19"/>
      <c r="AM77" s="18"/>
      <c r="AN77" s="21"/>
      <c r="AO77" s="20"/>
      <c r="AP77" s="21"/>
      <c r="AQ77" s="46"/>
      <c r="AR77" s="19"/>
      <c r="AS77" s="18"/>
      <c r="AT77" s="21"/>
      <c r="AU77" s="20"/>
      <c r="AV77" s="21"/>
      <c r="AW77" s="46"/>
      <c r="AX77" s="19"/>
      <c r="AY77" s="18"/>
      <c r="AZ77" s="21"/>
      <c r="BA77" s="20"/>
      <c r="BB77" s="21"/>
    </row>
    <row r="78" spans="1:54" ht="18">
      <c r="A78" s="19"/>
      <c r="B78" s="19"/>
      <c r="C78" s="18"/>
      <c r="D78" s="21"/>
      <c r="E78" s="20"/>
      <c r="F78" s="21"/>
      <c r="G78" s="46"/>
      <c r="H78" s="19"/>
      <c r="I78" s="18"/>
      <c r="J78" s="21"/>
      <c r="K78" s="20"/>
      <c r="L78" s="21"/>
      <c r="M78" s="46"/>
      <c r="N78" s="19"/>
      <c r="O78" s="18"/>
      <c r="P78" s="21"/>
      <c r="Q78" s="20"/>
      <c r="R78" s="21"/>
      <c r="S78" s="46"/>
      <c r="T78" s="19"/>
      <c r="U78" s="18"/>
      <c r="V78" s="21"/>
      <c r="W78" s="20"/>
      <c r="X78" s="21"/>
      <c r="Y78" s="46"/>
      <c r="Z78" s="19"/>
      <c r="AA78" s="18"/>
      <c r="AB78" s="21"/>
      <c r="AC78" s="20"/>
      <c r="AD78" s="21"/>
      <c r="AE78" s="46"/>
      <c r="AF78" s="19"/>
      <c r="AG78" s="18"/>
      <c r="AH78" s="21"/>
      <c r="AI78" s="20"/>
      <c r="AJ78" s="21"/>
      <c r="AK78" s="46"/>
      <c r="AL78" s="19"/>
      <c r="AM78" s="18"/>
      <c r="AN78" s="21"/>
      <c r="AO78" s="20"/>
      <c r="AP78" s="21"/>
      <c r="AQ78" s="46"/>
      <c r="AR78" s="19"/>
      <c r="AS78" s="18"/>
      <c r="AT78" s="21"/>
      <c r="AU78" s="20"/>
      <c r="AV78" s="21"/>
      <c r="AW78" s="46"/>
      <c r="AX78" s="19"/>
      <c r="AY78" s="18"/>
      <c r="AZ78" s="21"/>
      <c r="BA78" s="20"/>
      <c r="BB78" s="21"/>
    </row>
    <row r="79" spans="1:54" ht="18.75">
      <c r="A79" s="17" t="s">
        <v>83</v>
      </c>
      <c r="B79" s="17"/>
      <c r="C79" s="18"/>
      <c r="D79" s="21"/>
      <c r="E79" s="20"/>
      <c r="F79" s="21"/>
      <c r="G79" s="46"/>
      <c r="H79" s="17" t="s">
        <v>83</v>
      </c>
      <c r="I79" s="18"/>
      <c r="J79" s="21"/>
      <c r="K79" s="20"/>
      <c r="L79" s="21"/>
      <c r="M79" s="46"/>
      <c r="N79" s="17" t="s">
        <v>83</v>
      </c>
      <c r="O79" s="18"/>
      <c r="P79" s="21"/>
      <c r="Q79" s="20"/>
      <c r="R79" s="21"/>
      <c r="S79" s="46"/>
      <c r="T79" s="17" t="s">
        <v>83</v>
      </c>
      <c r="U79" s="18"/>
      <c r="V79" s="21"/>
      <c r="W79" s="20"/>
      <c r="X79" s="21"/>
      <c r="Y79" s="46"/>
      <c r="Z79" s="17" t="s">
        <v>83</v>
      </c>
      <c r="AA79" s="18"/>
      <c r="AB79" s="21"/>
      <c r="AC79" s="20"/>
      <c r="AD79" s="21"/>
      <c r="AE79" s="46"/>
      <c r="AF79" s="17" t="s">
        <v>83</v>
      </c>
      <c r="AG79" s="18"/>
      <c r="AH79" s="21"/>
      <c r="AI79" s="20"/>
      <c r="AJ79" s="21"/>
      <c r="AK79" s="46"/>
      <c r="AL79" s="17" t="s">
        <v>83</v>
      </c>
      <c r="AM79" s="18"/>
      <c r="AN79" s="21"/>
      <c r="AO79" s="20"/>
      <c r="AP79" s="21"/>
      <c r="AQ79" s="46"/>
      <c r="AR79" s="17" t="s">
        <v>83</v>
      </c>
      <c r="AS79" s="18"/>
      <c r="AT79" s="21"/>
      <c r="AU79" s="20"/>
      <c r="AV79" s="21"/>
      <c r="AW79" s="46"/>
      <c r="AX79" s="17" t="s">
        <v>83</v>
      </c>
      <c r="AY79" s="18"/>
      <c r="AZ79" s="21"/>
      <c r="BA79" s="20"/>
      <c r="BB79" s="21"/>
    </row>
    <row r="80" spans="1:54" ht="18">
      <c r="A80" s="19"/>
      <c r="B80" s="19"/>
      <c r="C80" s="18"/>
      <c r="D80" s="21"/>
      <c r="E80" s="20"/>
      <c r="F80" s="21"/>
      <c r="G80" s="46"/>
      <c r="H80" s="19"/>
      <c r="I80" s="18"/>
      <c r="J80" s="21"/>
      <c r="K80" s="20"/>
      <c r="L80" s="21"/>
      <c r="M80" s="46"/>
      <c r="N80" s="19"/>
      <c r="O80" s="18"/>
      <c r="P80" s="21"/>
      <c r="Q80" s="20"/>
      <c r="R80" s="21"/>
      <c r="S80" s="46"/>
      <c r="T80" s="19"/>
      <c r="U80" s="18"/>
      <c r="V80" s="21"/>
      <c r="W80" s="20"/>
      <c r="X80" s="21"/>
      <c r="Y80" s="46"/>
      <c r="Z80" s="19"/>
      <c r="AA80" s="18"/>
      <c r="AB80" s="21"/>
      <c r="AC80" s="20"/>
      <c r="AD80" s="21"/>
      <c r="AE80" s="46"/>
      <c r="AF80" s="19"/>
      <c r="AG80" s="18"/>
      <c r="AH80" s="21"/>
      <c r="AI80" s="20"/>
      <c r="AJ80" s="21"/>
      <c r="AK80" s="46"/>
      <c r="AL80" s="19"/>
      <c r="AM80" s="18"/>
      <c r="AN80" s="21"/>
      <c r="AO80" s="20"/>
      <c r="AP80" s="21"/>
      <c r="AQ80" s="46"/>
      <c r="AR80" s="19"/>
      <c r="AS80" s="18"/>
      <c r="AT80" s="21"/>
      <c r="AU80" s="20"/>
      <c r="AV80" s="21"/>
      <c r="AW80" s="46"/>
      <c r="AX80" s="19"/>
      <c r="AY80" s="18"/>
      <c r="AZ80" s="21"/>
      <c r="BA80" s="20"/>
      <c r="BB80" s="21"/>
    </row>
    <row r="81" spans="1:54" ht="72">
      <c r="A81" s="33" t="s">
        <v>84</v>
      </c>
      <c r="B81" s="34" t="s">
        <v>79</v>
      </c>
      <c r="C81" s="35" t="s">
        <v>80</v>
      </c>
      <c r="D81" s="36" t="s">
        <v>81</v>
      </c>
      <c r="E81" s="35" t="s">
        <v>80</v>
      </c>
      <c r="F81" s="38"/>
      <c r="G81" s="40"/>
      <c r="H81" s="34" t="s">
        <v>79</v>
      </c>
      <c r="I81" s="35" t="s">
        <v>80</v>
      </c>
      <c r="J81" s="36" t="s">
        <v>81</v>
      </c>
      <c r="K81" s="35" t="s">
        <v>80</v>
      </c>
      <c r="L81" s="38"/>
      <c r="M81" s="40"/>
      <c r="N81" s="34" t="s">
        <v>79</v>
      </c>
      <c r="O81" s="35" t="s">
        <v>80</v>
      </c>
      <c r="P81" s="36" t="s">
        <v>81</v>
      </c>
      <c r="Q81" s="35" t="s">
        <v>80</v>
      </c>
      <c r="R81" s="38"/>
      <c r="S81" s="40"/>
      <c r="T81" s="34" t="s">
        <v>79</v>
      </c>
      <c r="U81" s="35" t="s">
        <v>80</v>
      </c>
      <c r="V81" s="36" t="s">
        <v>81</v>
      </c>
      <c r="W81" s="35" t="s">
        <v>80</v>
      </c>
      <c r="X81" s="38"/>
      <c r="Y81" s="40"/>
      <c r="Z81" s="34" t="s">
        <v>79</v>
      </c>
      <c r="AA81" s="35" t="s">
        <v>80</v>
      </c>
      <c r="AB81" s="36" t="s">
        <v>81</v>
      </c>
      <c r="AC81" s="35" t="s">
        <v>80</v>
      </c>
      <c r="AD81" s="38"/>
      <c r="AE81" s="40"/>
      <c r="AF81" s="34" t="s">
        <v>79</v>
      </c>
      <c r="AG81" s="35" t="s">
        <v>80</v>
      </c>
      <c r="AH81" s="36" t="s">
        <v>81</v>
      </c>
      <c r="AI81" s="35" t="s">
        <v>80</v>
      </c>
      <c r="AJ81" s="38"/>
      <c r="AK81" s="40"/>
      <c r="AL81" s="34" t="s">
        <v>79</v>
      </c>
      <c r="AM81" s="35" t="s">
        <v>80</v>
      </c>
      <c r="AN81" s="36" t="s">
        <v>81</v>
      </c>
      <c r="AO81" s="35" t="s">
        <v>80</v>
      </c>
      <c r="AP81" s="38"/>
      <c r="AQ81" s="40"/>
      <c r="AR81" s="34" t="s">
        <v>79</v>
      </c>
      <c r="AS81" s="35" t="s">
        <v>80</v>
      </c>
      <c r="AT81" s="36" t="s">
        <v>81</v>
      </c>
      <c r="AU81" s="35" t="s">
        <v>80</v>
      </c>
      <c r="AV81" s="38"/>
      <c r="AW81" s="40"/>
      <c r="AX81" s="34" t="s">
        <v>79</v>
      </c>
      <c r="AY81" s="35" t="s">
        <v>80</v>
      </c>
      <c r="AZ81" s="36" t="s">
        <v>81</v>
      </c>
      <c r="BA81" s="35" t="s">
        <v>80</v>
      </c>
      <c r="BB81" s="38"/>
    </row>
    <row r="82" spans="1:54" ht="18">
      <c r="A82" s="19"/>
      <c r="B82" s="18"/>
      <c r="C82" s="21"/>
      <c r="D82" s="20"/>
      <c r="E82" s="21"/>
      <c r="F82" s="21"/>
      <c r="G82" s="46"/>
      <c r="H82" s="18"/>
      <c r="I82" s="21"/>
      <c r="J82" s="20"/>
      <c r="K82" s="21"/>
      <c r="L82" s="21"/>
      <c r="M82" s="46"/>
      <c r="N82" s="18"/>
      <c r="O82" s="21"/>
      <c r="P82" s="20"/>
      <c r="Q82" s="21"/>
      <c r="R82" s="21"/>
      <c r="S82" s="46"/>
      <c r="T82" s="18"/>
      <c r="U82" s="21"/>
      <c r="V82" s="20"/>
      <c r="W82" s="21"/>
      <c r="X82" s="21"/>
      <c r="Y82" s="46"/>
      <c r="Z82" s="18"/>
      <c r="AA82" s="21"/>
      <c r="AB82" s="20"/>
      <c r="AC82" s="21"/>
      <c r="AD82" s="21"/>
      <c r="AE82" s="46"/>
      <c r="AF82" s="18"/>
      <c r="AG82" s="21"/>
      <c r="AH82" s="20"/>
      <c r="AI82" s="21"/>
      <c r="AJ82" s="21"/>
      <c r="AK82" s="46"/>
      <c r="AL82" s="18"/>
      <c r="AM82" s="21"/>
      <c r="AN82" s="20"/>
      <c r="AO82" s="21"/>
      <c r="AP82" s="21"/>
      <c r="AQ82" s="46"/>
      <c r="AR82" s="18"/>
      <c r="AS82" s="21"/>
      <c r="AT82" s="20"/>
      <c r="AU82" s="21"/>
      <c r="AV82" s="21"/>
      <c r="AW82" s="46"/>
      <c r="AX82" s="18"/>
      <c r="AY82" s="21"/>
      <c r="AZ82" s="20"/>
      <c r="BA82" s="21"/>
      <c r="BB82" s="21"/>
    </row>
    <row r="83" spans="1:54" ht="18">
      <c r="A83" s="19" t="s">
        <v>0</v>
      </c>
      <c r="B83" s="18">
        <v>87399214.89000008</v>
      </c>
      <c r="C83" s="21">
        <v>0.7109915253135075</v>
      </c>
      <c r="D83" s="20">
        <v>1846</v>
      </c>
      <c r="E83" s="21">
        <v>0.697129909365559</v>
      </c>
      <c r="F83" s="21"/>
      <c r="G83" s="46"/>
      <c r="H83" s="18">
        <f>83145663.2000001-90000</f>
        <v>83055663.2000001</v>
      </c>
      <c r="I83" s="21">
        <f>+H83/H88</f>
        <v>0.7027966555740418</v>
      </c>
      <c r="J83" s="20">
        <v>1745</v>
      </c>
      <c r="K83" s="21">
        <f>+J83/J88</f>
        <v>0.6982793117246898</v>
      </c>
      <c r="L83" s="21"/>
      <c r="M83" s="46"/>
      <c r="N83" s="18">
        <v>78024840.3399999</v>
      </c>
      <c r="O83" s="21">
        <f>+N83/$N$88</f>
        <v>0.692777934102628</v>
      </c>
      <c r="P83" s="20">
        <v>1631</v>
      </c>
      <c r="Q83" s="21">
        <f>+P83/$P$88</f>
        <v>0.6922750424448217</v>
      </c>
      <c r="R83" s="21"/>
      <c r="S83" s="46"/>
      <c r="T83" s="18">
        <v>75792998.95</v>
      </c>
      <c r="U83" s="21">
        <f>+T83/$T$88</f>
        <v>0.6935885091050855</v>
      </c>
      <c r="V83" s="20">
        <v>1584</v>
      </c>
      <c r="W83" s="21">
        <f>+V83/$V$88</f>
        <v>0.701195219123506</v>
      </c>
      <c r="X83" s="21"/>
      <c r="Y83" s="46"/>
      <c r="Z83" s="18">
        <v>74056121.74000013</v>
      </c>
      <c r="AA83" s="21">
        <v>0.6980633855658055</v>
      </c>
      <c r="AB83" s="20">
        <v>1506</v>
      </c>
      <c r="AC83" s="21">
        <v>0.7017707362534948</v>
      </c>
      <c r="AD83" s="21"/>
      <c r="AE83" s="46"/>
      <c r="AF83" s="18">
        <v>74675106.32000002</v>
      </c>
      <c r="AG83" s="21">
        <v>0.7324645158269146</v>
      </c>
      <c r="AH83" s="20">
        <v>1537</v>
      </c>
      <c r="AI83" s="21">
        <v>0.7443099273607748</v>
      </c>
      <c r="AJ83" s="21"/>
      <c r="AK83" s="46"/>
      <c r="AL83" s="18">
        <v>71083158.02</v>
      </c>
      <c r="AM83" s="21">
        <v>0.7389889079471115</v>
      </c>
      <c r="AN83" s="20">
        <v>1422</v>
      </c>
      <c r="AO83" s="21">
        <v>0.7307297019527236</v>
      </c>
      <c r="AP83" s="21"/>
      <c r="AQ83" s="46"/>
      <c r="AR83" s="18">
        <v>65124045.71000012</v>
      </c>
      <c r="AS83" s="21">
        <v>0.742430925419598</v>
      </c>
      <c r="AT83" s="20">
        <v>1462</v>
      </c>
      <c r="AU83" s="21">
        <v>0.833048433048433</v>
      </c>
      <c r="AV83" s="21"/>
      <c r="AW83" s="46"/>
      <c r="AX83" s="18">
        <v>58603986.489999995</v>
      </c>
      <c r="AY83" s="21">
        <v>0.7120348108091584</v>
      </c>
      <c r="AZ83" s="20">
        <v>1304</v>
      </c>
      <c r="BA83" s="21">
        <v>0.8094351334574799</v>
      </c>
      <c r="BB83" s="21"/>
    </row>
    <row r="84" spans="1:54" ht="18">
      <c r="A84" s="19" t="s">
        <v>1</v>
      </c>
      <c r="B84" s="18">
        <v>24501421.56999999</v>
      </c>
      <c r="C84" s="21">
        <v>0.19931875951435737</v>
      </c>
      <c r="D84" s="20">
        <v>564</v>
      </c>
      <c r="E84" s="21">
        <v>0.21299093655589124</v>
      </c>
      <c r="F84" s="21"/>
      <c r="G84" s="46"/>
      <c r="H84" s="18">
        <v>22353855.219999984</v>
      </c>
      <c r="I84" s="21">
        <f>+H84/H88</f>
        <v>0.189152841389897</v>
      </c>
      <c r="J84" s="20">
        <v>526</v>
      </c>
      <c r="K84" s="21">
        <f>+J84/J88</f>
        <v>0.21048419367747098</v>
      </c>
      <c r="L84" s="21"/>
      <c r="M84" s="46"/>
      <c r="N84" s="18">
        <v>21705485.250000004</v>
      </c>
      <c r="O84" s="21">
        <f>+N84/$N$88</f>
        <v>0.1927217174000575</v>
      </c>
      <c r="P84" s="20">
        <v>501</v>
      </c>
      <c r="Q84" s="21">
        <f>+P84/$P$88</f>
        <v>0.21264855687606113</v>
      </c>
      <c r="R84" s="21"/>
      <c r="S84" s="46"/>
      <c r="T84" s="18">
        <v>21284238.64</v>
      </c>
      <c r="U84" s="21">
        <f>+T84/$T$88</f>
        <v>0.19477397055489454</v>
      </c>
      <c r="V84" s="20">
        <v>481</v>
      </c>
      <c r="W84" s="21">
        <f>+V84/$V$88</f>
        <v>0.2129260734838424</v>
      </c>
      <c r="X84" s="21"/>
      <c r="Y84" s="46"/>
      <c r="Z84" s="18">
        <v>20572328.040000003</v>
      </c>
      <c r="AA84" s="21">
        <v>0.19391764817217025</v>
      </c>
      <c r="AB84" s="20">
        <v>451</v>
      </c>
      <c r="AC84" s="21">
        <v>0.21015843429636533</v>
      </c>
      <c r="AD84" s="21"/>
      <c r="AE84" s="46"/>
      <c r="AF84" s="18">
        <v>14901325.690000007</v>
      </c>
      <c r="AG84" s="21">
        <v>0.1461623939299537</v>
      </c>
      <c r="AH84" s="20">
        <v>337</v>
      </c>
      <c r="AI84" s="21">
        <v>0.16319612590799032</v>
      </c>
      <c r="AJ84" s="21"/>
      <c r="AK84" s="46"/>
      <c r="AL84" s="18">
        <v>11802901.729999997</v>
      </c>
      <c r="AM84" s="21">
        <v>0.12270436068141041</v>
      </c>
      <c r="AN84" s="20">
        <v>309</v>
      </c>
      <c r="AO84" s="21">
        <v>0.15878725590955806</v>
      </c>
      <c r="AP84" s="21"/>
      <c r="AQ84" s="46"/>
      <c r="AR84" s="18">
        <v>846923.78</v>
      </c>
      <c r="AS84" s="21">
        <v>0.009655149628529779</v>
      </c>
      <c r="AT84" s="20">
        <v>18</v>
      </c>
      <c r="AU84" s="21">
        <v>0.010256410256410256</v>
      </c>
      <c r="AV84" s="21"/>
      <c r="AW84" s="46"/>
      <c r="AX84" s="18">
        <v>3091104.85</v>
      </c>
      <c r="AY84" s="21">
        <v>0.03755673272221149</v>
      </c>
      <c r="AZ84" s="20">
        <v>53</v>
      </c>
      <c r="BA84" s="21">
        <v>0.032898820608317815</v>
      </c>
      <c r="BB84" s="21"/>
    </row>
    <row r="85" spans="1:54" ht="18">
      <c r="A85" s="19" t="s">
        <v>2</v>
      </c>
      <c r="B85" s="18">
        <v>928068.15</v>
      </c>
      <c r="C85" s="21">
        <v>0.00754982284902519</v>
      </c>
      <c r="D85" s="20">
        <v>23</v>
      </c>
      <c r="E85" s="21">
        <v>0.008685800604229608</v>
      </c>
      <c r="F85" s="21"/>
      <c r="G85" s="46"/>
      <c r="H85" s="18">
        <v>3070759.02</v>
      </c>
      <c r="I85" s="21">
        <f>+H85/H88</f>
        <v>0.02598400983365839</v>
      </c>
      <c r="J85" s="20">
        <v>43</v>
      </c>
      <c r="K85" s="21">
        <f>+J85/J88</f>
        <v>0.01720688275310124</v>
      </c>
      <c r="L85" s="21"/>
      <c r="M85" s="46"/>
      <c r="N85" s="18">
        <v>3301180.28</v>
      </c>
      <c r="O85" s="21">
        <f>+N85/$N$88</f>
        <v>0.02931098409830771</v>
      </c>
      <c r="P85" s="20">
        <v>43</v>
      </c>
      <c r="Q85" s="21">
        <f>+P85/$P$88</f>
        <v>0.01825127334465195</v>
      </c>
      <c r="R85" s="21"/>
      <c r="S85" s="46"/>
      <c r="T85" s="18">
        <v>3348791.85</v>
      </c>
      <c r="U85" s="21">
        <f>+T85/$T$88</f>
        <v>0.030645093593367582</v>
      </c>
      <c r="V85" s="20">
        <v>43</v>
      </c>
      <c r="W85" s="21">
        <f>+V85/$V$88</f>
        <v>0.019034971226206288</v>
      </c>
      <c r="X85" s="21"/>
      <c r="Y85" s="46"/>
      <c r="Z85" s="18">
        <v>3307833.02</v>
      </c>
      <c r="AA85" s="21">
        <v>0.031180097776850702</v>
      </c>
      <c r="AB85" s="20">
        <v>42</v>
      </c>
      <c r="AC85" s="21">
        <v>0.0195712954333644</v>
      </c>
      <c r="AD85" s="21"/>
      <c r="AE85" s="46"/>
      <c r="AF85" s="18">
        <v>4275434.59</v>
      </c>
      <c r="AG85" s="21">
        <v>0.04193638658503342</v>
      </c>
      <c r="AH85" s="20">
        <v>48</v>
      </c>
      <c r="AI85" s="21">
        <v>0.02324455205811138</v>
      </c>
      <c r="AJ85" s="21"/>
      <c r="AK85" s="46"/>
      <c r="AL85" s="18">
        <v>5842423.83</v>
      </c>
      <c r="AM85" s="21">
        <v>0.06073852831188382</v>
      </c>
      <c r="AN85" s="20">
        <v>93</v>
      </c>
      <c r="AO85" s="21">
        <v>0.047790339157245634</v>
      </c>
      <c r="AP85" s="21"/>
      <c r="AQ85" s="46"/>
      <c r="AR85" s="18">
        <v>21718743.299999997</v>
      </c>
      <c r="AS85" s="21">
        <v>0.2475992778300883</v>
      </c>
      <c r="AT85" s="20">
        <v>274</v>
      </c>
      <c r="AU85" s="21">
        <v>0.15612535612535614</v>
      </c>
      <c r="AV85" s="21"/>
      <c r="AW85" s="46"/>
      <c r="AX85" s="18">
        <v>20609854.430000003</v>
      </c>
      <c r="AY85" s="21">
        <v>0.2504084564686301</v>
      </c>
      <c r="AZ85" s="20">
        <v>254</v>
      </c>
      <c r="BA85" s="21">
        <v>0.15766604593420236</v>
      </c>
      <c r="BB85" s="21"/>
    </row>
    <row r="86" spans="1:54" ht="18">
      <c r="A86" s="19" t="s">
        <v>3</v>
      </c>
      <c r="B86" s="18">
        <v>10097113.459999995</v>
      </c>
      <c r="C86" s="21">
        <v>0.08213989232310984</v>
      </c>
      <c r="D86" s="20">
        <v>215</v>
      </c>
      <c r="E86" s="21">
        <v>0.08119335347432025</v>
      </c>
      <c r="F86" s="21"/>
      <c r="G86" s="46"/>
      <c r="H86" s="18">
        <v>9698519.43</v>
      </c>
      <c r="I86" s="21">
        <f>+H86/H88</f>
        <v>0.08206649320240277</v>
      </c>
      <c r="J86" s="20">
        <v>185</v>
      </c>
      <c r="K86" s="21">
        <f>+J86/J88</f>
        <v>0.0740296118447379</v>
      </c>
      <c r="L86" s="21"/>
      <c r="M86" s="46"/>
      <c r="N86" s="18">
        <v>9594541.38</v>
      </c>
      <c r="O86" s="21">
        <f>+N86/$N$88</f>
        <v>0.08518936439900682</v>
      </c>
      <c r="P86" s="20">
        <v>181</v>
      </c>
      <c r="Q86" s="21">
        <f>+P86/$P$88</f>
        <v>0.0768251273344652</v>
      </c>
      <c r="R86" s="21"/>
      <c r="S86" s="46"/>
      <c r="T86" s="18">
        <v>8850577.59</v>
      </c>
      <c r="U86" s="21">
        <f>+T86/$T$88</f>
        <v>0.08099242674665244</v>
      </c>
      <c r="V86" s="20">
        <v>151</v>
      </c>
      <c r="W86" s="21">
        <f>+V86/$V$88</f>
        <v>0.06684373616644533</v>
      </c>
      <c r="X86" s="21"/>
      <c r="Y86" s="46"/>
      <c r="Z86" s="18">
        <v>8151678.939999999</v>
      </c>
      <c r="AA86" s="21">
        <v>0.0768388684851736</v>
      </c>
      <c r="AB86" s="20">
        <v>147</v>
      </c>
      <c r="AC86" s="21">
        <v>0.0684995340167754</v>
      </c>
      <c r="AD86" s="21"/>
      <c r="AE86" s="46"/>
      <c r="AF86" s="18">
        <v>8098609.780000002</v>
      </c>
      <c r="AG86" s="21">
        <v>0.07943670365809818</v>
      </c>
      <c r="AH86" s="20">
        <v>143</v>
      </c>
      <c r="AI86" s="21">
        <v>0.0692493946731235</v>
      </c>
      <c r="AJ86" s="21"/>
      <c r="AK86" s="46"/>
      <c r="AL86" s="18">
        <v>7461266.030000001</v>
      </c>
      <c r="AM86" s="21">
        <v>0.07756820305959419</v>
      </c>
      <c r="AN86" s="20">
        <v>122</v>
      </c>
      <c r="AO86" s="21">
        <v>0.06269270298047276</v>
      </c>
      <c r="AP86" s="21"/>
      <c r="AQ86" s="46"/>
      <c r="AR86" s="18">
        <v>27600</v>
      </c>
      <c r="AS86" s="21">
        <v>0.0003146471217839956</v>
      </c>
      <c r="AT86" s="20">
        <v>1</v>
      </c>
      <c r="AU86" s="21">
        <v>0.0005698005698005698</v>
      </c>
      <c r="AV86" s="21"/>
      <c r="AW86" s="46"/>
      <c r="AX86" s="18">
        <v>0</v>
      </c>
      <c r="AY86" s="21">
        <v>0</v>
      </c>
      <c r="AZ86" s="20">
        <v>0</v>
      </c>
      <c r="BA86" s="21">
        <v>0</v>
      </c>
      <c r="BB86" s="21"/>
    </row>
    <row r="87" spans="1:54" ht="18">
      <c r="A87" s="19"/>
      <c r="B87" s="18"/>
      <c r="C87" s="21"/>
      <c r="D87" s="20"/>
      <c r="E87" s="21"/>
      <c r="F87" s="21"/>
      <c r="G87" s="46"/>
      <c r="H87" s="18"/>
      <c r="I87" s="21"/>
      <c r="J87" s="20"/>
      <c r="K87" s="21"/>
      <c r="L87" s="21"/>
      <c r="M87" s="46"/>
      <c r="N87" s="18"/>
      <c r="O87" s="21"/>
      <c r="P87" s="20"/>
      <c r="Q87" s="21"/>
      <c r="R87" s="21"/>
      <c r="S87" s="46"/>
      <c r="T87" s="18"/>
      <c r="U87" s="21"/>
      <c r="V87" s="20"/>
      <c r="W87" s="21"/>
      <c r="X87" s="21"/>
      <c r="Y87" s="46"/>
      <c r="Z87" s="18"/>
      <c r="AA87" s="21"/>
      <c r="AB87" s="20"/>
      <c r="AC87" s="21"/>
      <c r="AD87" s="21"/>
      <c r="AE87" s="46"/>
      <c r="AF87" s="18"/>
      <c r="AG87" s="21"/>
      <c r="AH87" s="20"/>
      <c r="AI87" s="21"/>
      <c r="AJ87" s="21"/>
      <c r="AK87" s="46"/>
      <c r="AL87" s="18"/>
      <c r="AM87" s="21"/>
      <c r="AN87" s="20"/>
      <c r="AO87" s="21"/>
      <c r="AP87" s="21"/>
      <c r="AQ87" s="46"/>
      <c r="AR87" s="18"/>
      <c r="AS87" s="21"/>
      <c r="AT87" s="20"/>
      <c r="AU87" s="21"/>
      <c r="AV87" s="21"/>
      <c r="AW87" s="46"/>
      <c r="AX87" s="18"/>
      <c r="AY87" s="21"/>
      <c r="AZ87" s="20"/>
      <c r="BA87" s="21"/>
      <c r="BB87" s="21"/>
    </row>
    <row r="88" spans="1:54" ht="18.75" thickBot="1">
      <c r="A88" s="22"/>
      <c r="B88" s="23">
        <f>SUM(B83:B87)</f>
        <v>122925818.07000007</v>
      </c>
      <c r="C88" s="26"/>
      <c r="D88" s="25">
        <f>SUM(D83:D87)</f>
        <v>2648</v>
      </c>
      <c r="E88" s="26"/>
      <c r="F88" s="26"/>
      <c r="G88" s="46"/>
      <c r="H88" s="23">
        <f>SUM(H83:H87)</f>
        <v>118178796.8700001</v>
      </c>
      <c r="I88" s="26"/>
      <c r="J88" s="25">
        <f>SUM(J83:J87)</f>
        <v>2499</v>
      </c>
      <c r="K88" s="26"/>
      <c r="L88" s="26"/>
      <c r="M88" s="46"/>
      <c r="N88" s="23">
        <f>SUM(N83:N87)</f>
        <v>112626047.2499999</v>
      </c>
      <c r="O88" s="26"/>
      <c r="P88" s="25">
        <f>SUM(P83:P87)</f>
        <v>2356</v>
      </c>
      <c r="Q88" s="26"/>
      <c r="R88" s="26"/>
      <c r="S88" s="46"/>
      <c r="T88" s="23">
        <f>SUM(T83:T87)</f>
        <v>109276607.03</v>
      </c>
      <c r="U88" s="26"/>
      <c r="V88" s="25">
        <f>SUM(V83:V87)</f>
        <v>2259</v>
      </c>
      <c r="W88" s="26"/>
      <c r="X88" s="26"/>
      <c r="Y88" s="46"/>
      <c r="Z88" s="23">
        <f>SUM(Z83:Z87)</f>
        <v>106087961.74000013</v>
      </c>
      <c r="AA88" s="26"/>
      <c r="AB88" s="25">
        <f>SUM(AB83:AB87)</f>
        <v>2146</v>
      </c>
      <c r="AC88" s="26"/>
      <c r="AD88" s="26"/>
      <c r="AE88" s="46"/>
      <c r="AF88" s="23">
        <f>SUM(AF83:AF87)</f>
        <v>101950476.38000004</v>
      </c>
      <c r="AG88" s="26"/>
      <c r="AH88" s="25">
        <f>SUM(AH83:AH87)</f>
        <v>2065</v>
      </c>
      <c r="AI88" s="26"/>
      <c r="AJ88" s="26"/>
      <c r="AK88" s="46"/>
      <c r="AL88" s="23">
        <f>SUM(AL83:AL87)</f>
        <v>96189749.61</v>
      </c>
      <c r="AM88" s="26"/>
      <c r="AN88" s="25">
        <f>SUM(AN83:AN87)</f>
        <v>1946</v>
      </c>
      <c r="AO88" s="26"/>
      <c r="AP88" s="26"/>
      <c r="AQ88" s="46"/>
      <c r="AR88" s="23">
        <f>SUM(AR83:AR87)</f>
        <v>87717312.79000011</v>
      </c>
      <c r="AS88" s="26"/>
      <c r="AT88" s="25">
        <f>SUM(AT83:AT87)</f>
        <v>1755</v>
      </c>
      <c r="AU88" s="26"/>
      <c r="AV88" s="26"/>
      <c r="AW88" s="46"/>
      <c r="AX88" s="23">
        <f>SUM(AX83:AX87)</f>
        <v>82304945.77</v>
      </c>
      <c r="AY88" s="26"/>
      <c r="AZ88" s="25">
        <f>SUM(AZ83:AZ87)</f>
        <v>1611</v>
      </c>
      <c r="BA88" s="26"/>
      <c r="BB88" s="26"/>
    </row>
    <row r="89" spans="1:54" ht="18.75" thickTop="1">
      <c r="A89" s="19"/>
      <c r="B89" s="18"/>
      <c r="C89" s="21"/>
      <c r="D89" s="20"/>
      <c r="E89" s="21"/>
      <c r="F89" s="21"/>
      <c r="G89" s="46"/>
      <c r="H89" s="18"/>
      <c r="I89" s="21"/>
      <c r="J89" s="20"/>
      <c r="K89" s="21"/>
      <c r="L89" s="21"/>
      <c r="M89" s="46"/>
      <c r="N89" s="18"/>
      <c r="O89" s="21"/>
      <c r="P89" s="20"/>
      <c r="Q89" s="21"/>
      <c r="R89" s="21"/>
      <c r="S89" s="46"/>
      <c r="T89" s="18"/>
      <c r="U89" s="21"/>
      <c r="V89" s="20"/>
      <c r="W89" s="21"/>
      <c r="X89" s="21"/>
      <c r="Y89" s="46"/>
      <c r="Z89" s="18"/>
      <c r="AA89" s="21"/>
      <c r="AB89" s="20"/>
      <c r="AC89" s="21"/>
      <c r="AD89" s="21"/>
      <c r="AE89" s="46"/>
      <c r="AF89" s="18"/>
      <c r="AG89" s="21"/>
      <c r="AH89" s="20"/>
      <c r="AI89" s="21"/>
      <c r="AJ89" s="21"/>
      <c r="AK89" s="46"/>
      <c r="AL89" s="18"/>
      <c r="AM89" s="21"/>
      <c r="AN89" s="20"/>
      <c r="AO89" s="21"/>
      <c r="AP89" s="21"/>
      <c r="AQ89" s="46"/>
      <c r="AR89" s="18"/>
      <c r="AS89" s="21"/>
      <c r="AT89" s="20"/>
      <c r="AU89" s="21"/>
      <c r="AV89" s="21"/>
      <c r="AW89" s="46"/>
      <c r="AX89" s="18"/>
      <c r="AY89" s="21"/>
      <c r="AZ89" s="20"/>
      <c r="BA89" s="21"/>
      <c r="BB89" s="21"/>
    </row>
    <row r="90" spans="1:54" ht="18">
      <c r="A90" s="19"/>
      <c r="B90" s="19"/>
      <c r="C90" s="18"/>
      <c r="D90" s="21"/>
      <c r="E90" s="20"/>
      <c r="F90" s="21"/>
      <c r="G90" s="46"/>
      <c r="H90" s="19"/>
      <c r="I90" s="18"/>
      <c r="J90" s="21"/>
      <c r="K90" s="20"/>
      <c r="L90" s="21"/>
      <c r="M90" s="46"/>
      <c r="N90" s="19"/>
      <c r="O90" s="18"/>
      <c r="P90" s="21"/>
      <c r="Q90" s="20"/>
      <c r="R90" s="21"/>
      <c r="S90" s="46"/>
      <c r="T90" s="19"/>
      <c r="U90" s="18"/>
      <c r="V90" s="21"/>
      <c r="W90" s="20"/>
      <c r="X90" s="21"/>
      <c r="Y90" s="46"/>
      <c r="Z90" s="19"/>
      <c r="AA90" s="18"/>
      <c r="AB90" s="21"/>
      <c r="AC90" s="20"/>
      <c r="AD90" s="21"/>
      <c r="AE90" s="46"/>
      <c r="AF90" s="19"/>
      <c r="AG90" s="18"/>
      <c r="AH90" s="21"/>
      <c r="AI90" s="20"/>
      <c r="AJ90" s="21"/>
      <c r="AK90" s="46"/>
      <c r="AL90" s="19"/>
      <c r="AM90" s="18"/>
      <c r="AN90" s="21"/>
      <c r="AO90" s="20"/>
      <c r="AP90" s="21"/>
      <c r="AQ90" s="46"/>
      <c r="AR90" s="19"/>
      <c r="AS90" s="18"/>
      <c r="AT90" s="21"/>
      <c r="AU90" s="20"/>
      <c r="AV90" s="21"/>
      <c r="AW90" s="46"/>
      <c r="AX90" s="19"/>
      <c r="AY90" s="18"/>
      <c r="AZ90" s="21"/>
      <c r="BA90" s="20"/>
      <c r="BB90" s="21"/>
    </row>
    <row r="91" spans="1:54" ht="18">
      <c r="A91" s="19"/>
      <c r="B91" s="19"/>
      <c r="C91" s="18"/>
      <c r="D91" s="21"/>
      <c r="E91" s="20"/>
      <c r="F91" s="21"/>
      <c r="G91" s="46"/>
      <c r="H91" s="19"/>
      <c r="I91" s="18"/>
      <c r="J91" s="21"/>
      <c r="K91" s="20"/>
      <c r="L91" s="21"/>
      <c r="M91" s="46"/>
      <c r="N91" s="19"/>
      <c r="O91" s="18"/>
      <c r="P91" s="21"/>
      <c r="Q91" s="20"/>
      <c r="R91" s="21"/>
      <c r="S91" s="46"/>
      <c r="T91" s="19"/>
      <c r="U91" s="18"/>
      <c r="V91" s="21"/>
      <c r="W91" s="20"/>
      <c r="X91" s="21"/>
      <c r="Y91" s="46"/>
      <c r="Z91" s="19"/>
      <c r="AA91" s="18"/>
      <c r="AB91" s="21"/>
      <c r="AC91" s="20"/>
      <c r="AD91" s="21"/>
      <c r="AE91" s="46"/>
      <c r="AF91" s="19"/>
      <c r="AG91" s="18"/>
      <c r="AH91" s="21"/>
      <c r="AI91" s="20"/>
      <c r="AJ91" s="21"/>
      <c r="AK91" s="46"/>
      <c r="AL91" s="19"/>
      <c r="AM91" s="18"/>
      <c r="AN91" s="21"/>
      <c r="AO91" s="20"/>
      <c r="AP91" s="21"/>
      <c r="AQ91" s="46"/>
      <c r="AR91" s="19"/>
      <c r="AS91" s="18"/>
      <c r="AT91" s="21"/>
      <c r="AU91" s="20"/>
      <c r="AV91" s="21"/>
      <c r="AW91" s="46"/>
      <c r="AX91" s="19"/>
      <c r="AY91" s="18"/>
      <c r="AZ91" s="21"/>
      <c r="BA91" s="20"/>
      <c r="BB91" s="21"/>
    </row>
    <row r="92" spans="1:54" ht="18.75">
      <c r="A92" s="17" t="s">
        <v>101</v>
      </c>
      <c r="B92" s="17"/>
      <c r="C92" s="18"/>
      <c r="D92" s="21"/>
      <c r="E92" s="20"/>
      <c r="F92" s="21"/>
      <c r="G92" s="46"/>
      <c r="H92" s="17" t="s">
        <v>101</v>
      </c>
      <c r="I92" s="18"/>
      <c r="J92" s="21"/>
      <c r="K92" s="20"/>
      <c r="L92" s="21"/>
      <c r="M92" s="46"/>
      <c r="N92" s="17" t="s">
        <v>101</v>
      </c>
      <c r="O92" s="18"/>
      <c r="P92" s="21"/>
      <c r="Q92" s="20"/>
      <c r="R92" s="21"/>
      <c r="S92" s="46"/>
      <c r="T92" s="17" t="s">
        <v>101</v>
      </c>
      <c r="U92" s="18"/>
      <c r="V92" s="21"/>
      <c r="W92" s="20"/>
      <c r="X92" s="21"/>
      <c r="Y92" s="46"/>
      <c r="Z92" s="17" t="s">
        <v>101</v>
      </c>
      <c r="AA92" s="18"/>
      <c r="AB92" s="21"/>
      <c r="AC92" s="20"/>
      <c r="AD92" s="21"/>
      <c r="AE92" s="46"/>
      <c r="AF92" s="17" t="s">
        <v>101</v>
      </c>
      <c r="AG92" s="18"/>
      <c r="AH92" s="21"/>
      <c r="AI92" s="20"/>
      <c r="AJ92" s="21"/>
      <c r="AK92" s="46"/>
      <c r="AL92" s="17" t="s">
        <v>101</v>
      </c>
      <c r="AM92" s="18"/>
      <c r="AN92" s="21"/>
      <c r="AO92" s="20"/>
      <c r="AP92" s="21"/>
      <c r="AQ92" s="46"/>
      <c r="AR92" s="17" t="s">
        <v>101</v>
      </c>
      <c r="AS92" s="18"/>
      <c r="AT92" s="21"/>
      <c r="AU92" s="20"/>
      <c r="AV92" s="21"/>
      <c r="AW92" s="46"/>
      <c r="AX92" s="17" t="s">
        <v>101</v>
      </c>
      <c r="AY92" s="18"/>
      <c r="AZ92" s="21"/>
      <c r="BA92" s="20"/>
      <c r="BB92" s="21"/>
    </row>
    <row r="93" spans="1:54" ht="18">
      <c r="A93" s="19"/>
      <c r="B93" s="19"/>
      <c r="C93" s="18"/>
      <c r="D93" s="21"/>
      <c r="E93" s="20"/>
      <c r="F93" s="21"/>
      <c r="G93" s="46"/>
      <c r="H93" s="19"/>
      <c r="I93" s="18"/>
      <c r="J93" s="21"/>
      <c r="K93" s="20"/>
      <c r="L93" s="21"/>
      <c r="M93" s="46"/>
      <c r="N93" s="19"/>
      <c r="O93" s="18"/>
      <c r="P93" s="21"/>
      <c r="Q93" s="20"/>
      <c r="R93" s="21"/>
      <c r="S93" s="46"/>
      <c r="T93" s="19"/>
      <c r="U93" s="18"/>
      <c r="V93" s="21"/>
      <c r="W93" s="20"/>
      <c r="X93" s="21"/>
      <c r="Y93" s="46"/>
      <c r="Z93" s="19"/>
      <c r="AA93" s="18"/>
      <c r="AB93" s="21"/>
      <c r="AC93" s="20"/>
      <c r="AD93" s="21"/>
      <c r="AE93" s="46"/>
      <c r="AF93" s="19"/>
      <c r="AG93" s="18"/>
      <c r="AH93" s="21"/>
      <c r="AI93" s="20"/>
      <c r="AJ93" s="21"/>
      <c r="AK93" s="46"/>
      <c r="AL93" s="19"/>
      <c r="AM93" s="18"/>
      <c r="AN93" s="21"/>
      <c r="AO93" s="20"/>
      <c r="AP93" s="21"/>
      <c r="AQ93" s="46"/>
      <c r="AR93" s="19"/>
      <c r="AS93" s="18"/>
      <c r="AT93" s="21"/>
      <c r="AU93" s="20"/>
      <c r="AV93" s="21"/>
      <c r="AW93" s="46"/>
      <c r="AX93" s="19"/>
      <c r="AY93" s="18"/>
      <c r="AZ93" s="21"/>
      <c r="BA93" s="20"/>
      <c r="BB93" s="21"/>
    </row>
    <row r="94" spans="1:54" ht="72" customHeight="1">
      <c r="A94" s="33" t="s">
        <v>84</v>
      </c>
      <c r="B94" s="34" t="s">
        <v>79</v>
      </c>
      <c r="C94" s="35" t="s">
        <v>80</v>
      </c>
      <c r="D94" s="36" t="s">
        <v>81</v>
      </c>
      <c r="E94" s="35" t="s">
        <v>80</v>
      </c>
      <c r="F94" s="38"/>
      <c r="G94" s="40"/>
      <c r="H94" s="34" t="s">
        <v>79</v>
      </c>
      <c r="I94" s="35" t="s">
        <v>80</v>
      </c>
      <c r="J94" s="36" t="s">
        <v>81</v>
      </c>
      <c r="K94" s="35" t="s">
        <v>80</v>
      </c>
      <c r="L94" s="38"/>
      <c r="M94" s="40"/>
      <c r="N94" s="34" t="s">
        <v>79</v>
      </c>
      <c r="O94" s="35" t="s">
        <v>80</v>
      </c>
      <c r="P94" s="36" t="s">
        <v>81</v>
      </c>
      <c r="Q94" s="35" t="s">
        <v>80</v>
      </c>
      <c r="R94" s="38"/>
      <c r="S94" s="40"/>
      <c r="T94" s="34" t="s">
        <v>79</v>
      </c>
      <c r="U94" s="35" t="s">
        <v>80</v>
      </c>
      <c r="V94" s="36" t="s">
        <v>81</v>
      </c>
      <c r="W94" s="35" t="s">
        <v>80</v>
      </c>
      <c r="X94" s="38"/>
      <c r="Y94" s="40"/>
      <c r="Z94" s="34" t="s">
        <v>79</v>
      </c>
      <c r="AA94" s="35" t="s">
        <v>80</v>
      </c>
      <c r="AB94" s="36" t="s">
        <v>81</v>
      </c>
      <c r="AC94" s="35" t="s">
        <v>80</v>
      </c>
      <c r="AD94" s="38"/>
      <c r="AE94" s="40"/>
      <c r="AF94" s="34" t="s">
        <v>79</v>
      </c>
      <c r="AG94" s="35" t="s">
        <v>80</v>
      </c>
      <c r="AH94" s="36" t="s">
        <v>81</v>
      </c>
      <c r="AI94" s="35" t="s">
        <v>80</v>
      </c>
      <c r="AJ94" s="38"/>
      <c r="AK94" s="40"/>
      <c r="AL94" s="34" t="s">
        <v>79</v>
      </c>
      <c r="AM94" s="35" t="s">
        <v>80</v>
      </c>
      <c r="AN94" s="36" t="s">
        <v>81</v>
      </c>
      <c r="AO94" s="35" t="s">
        <v>80</v>
      </c>
      <c r="AP94" s="38"/>
      <c r="AQ94" s="40"/>
      <c r="AR94" s="34" t="s">
        <v>79</v>
      </c>
      <c r="AS94" s="35" t="s">
        <v>80</v>
      </c>
      <c r="AT94" s="36" t="s">
        <v>81</v>
      </c>
      <c r="AU94" s="35" t="s">
        <v>80</v>
      </c>
      <c r="AV94" s="38"/>
      <c r="AW94" s="40"/>
      <c r="AX94" s="34" t="s">
        <v>79</v>
      </c>
      <c r="AY94" s="35" t="s">
        <v>80</v>
      </c>
      <c r="AZ94" s="36" t="s">
        <v>81</v>
      </c>
      <c r="BA94" s="35" t="s">
        <v>80</v>
      </c>
      <c r="BB94" s="38"/>
    </row>
    <row r="95" spans="1:54" ht="18">
      <c r="A95" s="19"/>
      <c r="B95" s="18"/>
      <c r="C95" s="21"/>
      <c r="D95" s="20"/>
      <c r="E95" s="21"/>
      <c r="F95" s="21"/>
      <c r="G95" s="46"/>
      <c r="H95" s="18"/>
      <c r="I95" s="21"/>
      <c r="J95" s="20"/>
      <c r="K95" s="21"/>
      <c r="L95" s="21"/>
      <c r="M95" s="46"/>
      <c r="N95" s="18"/>
      <c r="O95" s="21"/>
      <c r="P95" s="20"/>
      <c r="Q95" s="21"/>
      <c r="R95" s="21"/>
      <c r="S95" s="46"/>
      <c r="T95" s="18"/>
      <c r="U95" s="21"/>
      <c r="V95" s="20"/>
      <c r="W95" s="21"/>
      <c r="X95" s="21"/>
      <c r="Y95" s="46"/>
      <c r="Z95" s="18"/>
      <c r="AA95" s="21"/>
      <c r="AB95" s="20"/>
      <c r="AC95" s="21"/>
      <c r="AD95" s="21"/>
      <c r="AE95" s="46"/>
      <c r="AF95" s="18"/>
      <c r="AG95" s="21"/>
      <c r="AH95" s="20"/>
      <c r="AI95" s="21"/>
      <c r="AJ95" s="21"/>
      <c r="AK95" s="46"/>
      <c r="AL95" s="18"/>
      <c r="AM95" s="21"/>
      <c r="AN95" s="20"/>
      <c r="AO95" s="21"/>
      <c r="AP95" s="21"/>
      <c r="AQ95" s="46"/>
      <c r="AR95" s="18"/>
      <c r="AS95" s="21"/>
      <c r="AT95" s="20"/>
      <c r="AU95" s="21"/>
      <c r="AV95" s="21"/>
      <c r="AW95" s="46"/>
      <c r="AX95" s="18"/>
      <c r="AY95" s="21"/>
      <c r="AZ95" s="20"/>
      <c r="BA95" s="21"/>
      <c r="BB95" s="21"/>
    </row>
    <row r="96" spans="1:54" ht="18">
      <c r="A96" s="19" t="s">
        <v>32</v>
      </c>
      <c r="B96" s="18">
        <v>61709685.740000054</v>
      </c>
      <c r="C96" s="21">
        <v>0.5020075254236623</v>
      </c>
      <c r="D96" s="20">
        <v>1140</v>
      </c>
      <c r="E96" s="21">
        <v>0.43051359516616317</v>
      </c>
      <c r="F96" s="21"/>
      <c r="G96" s="46"/>
      <c r="H96" s="18">
        <v>61382100.84000002</v>
      </c>
      <c r="I96" s="21">
        <v>0.5194002855480248</v>
      </c>
      <c r="J96" s="20">
        <v>1097</v>
      </c>
      <c r="K96" s="21">
        <v>0.43897559023609445</v>
      </c>
      <c r="L96" s="21"/>
      <c r="M96" s="46"/>
      <c r="N96" s="18">
        <v>59224824.70999996</v>
      </c>
      <c r="O96" s="21">
        <v>0.5258537092981388</v>
      </c>
      <c r="P96" s="20">
        <v>1038</v>
      </c>
      <c r="Q96" s="21">
        <v>0.4405772495755518</v>
      </c>
      <c r="R96" s="21"/>
      <c r="S96" s="46"/>
      <c r="T96" s="18">
        <v>58696166.7</v>
      </c>
      <c r="U96" s="21">
        <v>0.5322630817253209</v>
      </c>
      <c r="V96" s="20">
        <v>997</v>
      </c>
      <c r="W96" s="21">
        <v>0.44134572819831785</v>
      </c>
      <c r="X96" s="21"/>
      <c r="Y96" s="46"/>
      <c r="Z96" s="18">
        <v>57940230.13000002</v>
      </c>
      <c r="AA96" s="21">
        <v>0.5461527319376696</v>
      </c>
      <c r="AB96" s="20">
        <v>950</v>
      </c>
      <c r="AC96" s="21">
        <v>0.4426840633737186</v>
      </c>
      <c r="AD96" s="21"/>
      <c r="AE96" s="46"/>
      <c r="AF96" s="18">
        <v>55577983.70999998</v>
      </c>
      <c r="AG96" s="21">
        <v>0.5451468760464067</v>
      </c>
      <c r="AH96" s="20">
        <v>904</v>
      </c>
      <c r="AI96" s="21">
        <v>0.437772397094431</v>
      </c>
      <c r="AJ96" s="21"/>
      <c r="AK96" s="46"/>
      <c r="AL96" s="18">
        <v>53175803.849999964</v>
      </c>
      <c r="AM96" s="21">
        <v>0.5528219385703835</v>
      </c>
      <c r="AN96" s="20">
        <v>856</v>
      </c>
      <c r="AO96" s="21">
        <v>0.4398766700924974</v>
      </c>
      <c r="AP96" s="21"/>
      <c r="AQ96" s="46"/>
      <c r="AR96" s="18">
        <v>48608604.929999985</v>
      </c>
      <c r="AS96" s="21">
        <v>0.5541506389550671</v>
      </c>
      <c r="AT96" s="20">
        <v>772</v>
      </c>
      <c r="AU96" s="21">
        <v>0.43988603988603986</v>
      </c>
      <c r="AV96" s="21"/>
      <c r="AW96" s="46"/>
      <c r="AX96" s="18">
        <v>46751116.49999999</v>
      </c>
      <c r="AY96" s="21">
        <v>0.5680231736090967</v>
      </c>
      <c r="AZ96" s="20">
        <v>712</v>
      </c>
      <c r="BA96" s="21">
        <v>0.4419615145872129</v>
      </c>
      <c r="BB96" s="21"/>
    </row>
    <row r="97" spans="1:54" ht="18">
      <c r="A97" s="19" t="s">
        <v>33</v>
      </c>
      <c r="B97" s="18">
        <v>61216132.330000035</v>
      </c>
      <c r="C97" s="21">
        <v>0.4979924745763378</v>
      </c>
      <c r="D97" s="20">
        <v>1508</v>
      </c>
      <c r="E97" s="21">
        <v>0.5694864048338368</v>
      </c>
      <c r="F97" s="21"/>
      <c r="G97" s="46"/>
      <c r="H97" s="18">
        <v>56796696.02999998</v>
      </c>
      <c r="I97" s="21">
        <v>0.4805997144519752</v>
      </c>
      <c r="J97" s="20">
        <v>1402</v>
      </c>
      <c r="K97" s="21">
        <v>0.5610244097639056</v>
      </c>
      <c r="L97" s="21"/>
      <c r="M97" s="46"/>
      <c r="N97" s="18">
        <v>53401222.54000008</v>
      </c>
      <c r="O97" s="21">
        <v>0.47414629070186126</v>
      </c>
      <c r="P97" s="20">
        <v>1318</v>
      </c>
      <c r="Q97" s="21">
        <v>0.5594227504244482</v>
      </c>
      <c r="R97" s="21"/>
      <c r="S97" s="46"/>
      <c r="T97" s="18">
        <v>51580440.330000035</v>
      </c>
      <c r="U97" s="21">
        <v>0.46773691827467917</v>
      </c>
      <c r="V97" s="20">
        <v>1262</v>
      </c>
      <c r="W97" s="21">
        <v>0.5586542718016821</v>
      </c>
      <c r="X97" s="21"/>
      <c r="Y97" s="46"/>
      <c r="Z97" s="18">
        <v>48147731.61000009</v>
      </c>
      <c r="AA97" s="21">
        <v>0.4538472680623305</v>
      </c>
      <c r="AB97" s="20">
        <v>1196</v>
      </c>
      <c r="AC97" s="21">
        <v>0.5573159366262814</v>
      </c>
      <c r="AD97" s="21"/>
      <c r="AE97" s="46"/>
      <c r="AF97" s="18">
        <v>46372492.67000003</v>
      </c>
      <c r="AG97" s="21">
        <v>0.4548531239535933</v>
      </c>
      <c r="AH97" s="20">
        <v>1161</v>
      </c>
      <c r="AI97" s="21">
        <v>0.5622276029055691</v>
      </c>
      <c r="AJ97" s="21"/>
      <c r="AK97" s="46"/>
      <c r="AL97" s="18">
        <v>43013945.75999998</v>
      </c>
      <c r="AM97" s="21">
        <v>0.4471780614296164</v>
      </c>
      <c r="AN97" s="20">
        <v>1090</v>
      </c>
      <c r="AO97" s="21">
        <v>0.5601233299075026</v>
      </c>
      <c r="AP97" s="21"/>
      <c r="AQ97" s="46"/>
      <c r="AR97" s="18">
        <v>39108707.86000002</v>
      </c>
      <c r="AS97" s="21">
        <v>0.4458493610449329</v>
      </c>
      <c r="AT97" s="20">
        <v>983</v>
      </c>
      <c r="AU97" s="21">
        <v>0.5601139601139601</v>
      </c>
      <c r="AV97" s="21"/>
      <c r="AW97" s="46"/>
      <c r="AX97" s="18">
        <v>35553829.26999999</v>
      </c>
      <c r="AY97" s="21">
        <v>0.43197682639090323</v>
      </c>
      <c r="AZ97" s="20">
        <v>899</v>
      </c>
      <c r="BA97" s="21">
        <v>0.5580384854127871</v>
      </c>
      <c r="BB97" s="21"/>
    </row>
    <row r="98" spans="1:54" ht="18">
      <c r="A98" s="19"/>
      <c r="B98" s="18"/>
      <c r="C98" s="21"/>
      <c r="D98" s="20"/>
      <c r="E98" s="21"/>
      <c r="F98" s="21"/>
      <c r="G98" s="46"/>
      <c r="H98" s="18"/>
      <c r="I98" s="21"/>
      <c r="J98" s="20"/>
      <c r="K98" s="21"/>
      <c r="L98" s="21"/>
      <c r="M98" s="46"/>
      <c r="N98" s="18"/>
      <c r="O98" s="21"/>
      <c r="P98" s="20"/>
      <c r="Q98" s="21"/>
      <c r="R98" s="21"/>
      <c r="S98" s="46"/>
      <c r="T98" s="18"/>
      <c r="U98" s="21"/>
      <c r="V98" s="20"/>
      <c r="W98" s="21"/>
      <c r="X98" s="21"/>
      <c r="Y98" s="46"/>
      <c r="Z98" s="18"/>
      <c r="AA98" s="21"/>
      <c r="AB98" s="20"/>
      <c r="AC98" s="21"/>
      <c r="AD98" s="21"/>
      <c r="AE98" s="46"/>
      <c r="AF98" s="18"/>
      <c r="AG98" s="21"/>
      <c r="AH98" s="20"/>
      <c r="AI98" s="21"/>
      <c r="AJ98" s="21"/>
      <c r="AK98" s="46"/>
      <c r="AL98" s="18"/>
      <c r="AM98" s="21"/>
      <c r="AN98" s="20"/>
      <c r="AO98" s="21"/>
      <c r="AP98" s="21"/>
      <c r="AQ98" s="46"/>
      <c r="AR98" s="18"/>
      <c r="AS98" s="21"/>
      <c r="AT98" s="20"/>
      <c r="AU98" s="21"/>
      <c r="AV98" s="21"/>
      <c r="AW98" s="46"/>
      <c r="AX98" s="18"/>
      <c r="AY98" s="21"/>
      <c r="AZ98" s="20"/>
      <c r="BA98" s="21"/>
      <c r="BB98" s="21"/>
    </row>
    <row r="99" spans="1:54" ht="18.75" thickBot="1">
      <c r="A99" s="22"/>
      <c r="B99" s="23">
        <f>SUM(B96:B98)</f>
        <v>122925818.07000008</v>
      </c>
      <c r="C99" s="26"/>
      <c r="D99" s="25">
        <f>SUM(D96:D98)</f>
        <v>2648</v>
      </c>
      <c r="E99" s="26"/>
      <c r="F99" s="26"/>
      <c r="G99" s="47"/>
      <c r="H99" s="23">
        <f>SUM(H96:H98)</f>
        <v>118178796.87</v>
      </c>
      <c r="I99" s="26"/>
      <c r="J99" s="25">
        <f>SUM(J96:J98)</f>
        <v>2499</v>
      </c>
      <c r="K99" s="26"/>
      <c r="L99" s="26"/>
      <c r="M99" s="47"/>
      <c r="N99" s="23">
        <f>SUM(N96:N98)</f>
        <v>112626047.25000004</v>
      </c>
      <c r="O99" s="26"/>
      <c r="P99" s="25">
        <f>SUM(P96:P98)</f>
        <v>2356</v>
      </c>
      <c r="Q99" s="26"/>
      <c r="R99" s="26"/>
      <c r="S99" s="47"/>
      <c r="T99" s="23">
        <f>SUM(T96:T98)</f>
        <v>110276607.03000003</v>
      </c>
      <c r="U99" s="26"/>
      <c r="V99" s="25">
        <f>SUM(V96:V98)</f>
        <v>2259</v>
      </c>
      <c r="W99" s="26"/>
      <c r="X99" s="26"/>
      <c r="Y99" s="47"/>
      <c r="Z99" s="23">
        <f>SUM(Z96:Z98)</f>
        <v>106087961.7400001</v>
      </c>
      <c r="AA99" s="26"/>
      <c r="AB99" s="25">
        <f>SUM(AB96:AB98)</f>
        <v>2146</v>
      </c>
      <c r="AC99" s="26"/>
      <c r="AD99" s="26"/>
      <c r="AE99" s="47"/>
      <c r="AF99" s="23">
        <f>SUM(AF96:AF98)</f>
        <v>101950476.38000001</v>
      </c>
      <c r="AG99" s="26"/>
      <c r="AH99" s="25">
        <f>SUM(AH96:AH98)</f>
        <v>2065</v>
      </c>
      <c r="AI99" s="26"/>
      <c r="AJ99" s="26"/>
      <c r="AK99" s="47"/>
      <c r="AL99" s="23">
        <f>SUM(AL96:AL98)</f>
        <v>96189749.60999995</v>
      </c>
      <c r="AM99" s="26"/>
      <c r="AN99" s="25">
        <f>SUM(AN96:AN98)</f>
        <v>1946</v>
      </c>
      <c r="AO99" s="26"/>
      <c r="AP99" s="26"/>
      <c r="AQ99" s="47"/>
      <c r="AR99" s="23">
        <f>SUM(AR96:AR98)</f>
        <v>87717312.79</v>
      </c>
      <c r="AS99" s="26"/>
      <c r="AT99" s="25">
        <f>SUM(AT96:AT98)</f>
        <v>1755</v>
      </c>
      <c r="AU99" s="26"/>
      <c r="AV99" s="26"/>
      <c r="AW99" s="47"/>
      <c r="AX99" s="23">
        <f>SUM(AX96:AX98)</f>
        <v>82304945.76999998</v>
      </c>
      <c r="AY99" s="26"/>
      <c r="AZ99" s="25">
        <f>SUM(AZ96:AZ98)</f>
        <v>1611</v>
      </c>
      <c r="BA99" s="26"/>
      <c r="BB99" s="26"/>
    </row>
    <row r="100" spans="1:54" ht="18.75" thickTop="1">
      <c r="A100" s="19"/>
      <c r="B100" s="19"/>
      <c r="C100" s="18"/>
      <c r="D100" s="21"/>
      <c r="E100" s="20"/>
      <c r="F100" s="21"/>
      <c r="G100" s="46"/>
      <c r="H100" s="19"/>
      <c r="I100" s="18"/>
      <c r="J100" s="21"/>
      <c r="K100" s="20"/>
      <c r="L100" s="21"/>
      <c r="M100" s="46"/>
      <c r="N100" s="19"/>
      <c r="O100" s="18"/>
      <c r="P100" s="21"/>
      <c r="Q100" s="20"/>
      <c r="R100" s="21"/>
      <c r="S100" s="46"/>
      <c r="T100" s="19"/>
      <c r="U100" s="18"/>
      <c r="V100" s="21"/>
      <c r="W100" s="20"/>
      <c r="X100" s="21"/>
      <c r="Y100" s="46"/>
      <c r="Z100" s="19"/>
      <c r="AA100" s="18"/>
      <c r="AB100" s="21"/>
      <c r="AC100" s="20"/>
      <c r="AD100" s="21"/>
      <c r="AE100" s="46"/>
      <c r="AF100" s="19"/>
      <c r="AG100" s="18"/>
      <c r="AH100" s="21"/>
      <c r="AI100" s="20"/>
      <c r="AJ100" s="21"/>
      <c r="AK100" s="46"/>
      <c r="AL100" s="19"/>
      <c r="AM100" s="18"/>
      <c r="AN100" s="21"/>
      <c r="AO100" s="20"/>
      <c r="AP100" s="21"/>
      <c r="AQ100" s="46"/>
      <c r="AR100" s="19"/>
      <c r="AS100" s="18"/>
      <c r="AT100" s="21"/>
      <c r="AU100" s="20"/>
      <c r="AV100" s="21"/>
      <c r="AW100" s="46"/>
      <c r="AX100" s="19"/>
      <c r="AY100" s="18"/>
      <c r="AZ100" s="21"/>
      <c r="BA100" s="20"/>
      <c r="BB100" s="21"/>
    </row>
    <row r="101" spans="1:54" ht="18">
      <c r="A101" s="19"/>
      <c r="B101" s="19"/>
      <c r="C101" s="18"/>
      <c r="D101" s="21"/>
      <c r="E101" s="20"/>
      <c r="F101" s="21"/>
      <c r="G101" s="46"/>
      <c r="H101" s="19"/>
      <c r="I101" s="18"/>
      <c r="J101" s="21"/>
      <c r="K101" s="20"/>
      <c r="L101" s="21"/>
      <c r="M101" s="46"/>
      <c r="N101" s="19"/>
      <c r="O101" s="18"/>
      <c r="P101" s="21"/>
      <c r="Q101" s="20"/>
      <c r="R101" s="21"/>
      <c r="S101" s="46"/>
      <c r="T101" s="19"/>
      <c r="U101" s="18"/>
      <c r="V101" s="21"/>
      <c r="W101" s="20"/>
      <c r="X101" s="21"/>
      <c r="Y101" s="46"/>
      <c r="Z101" s="19"/>
      <c r="AA101" s="18"/>
      <c r="AB101" s="21"/>
      <c r="AC101" s="20"/>
      <c r="AD101" s="21"/>
      <c r="AE101" s="46"/>
      <c r="AF101" s="19"/>
      <c r="AG101" s="18"/>
      <c r="AH101" s="21"/>
      <c r="AI101" s="20"/>
      <c r="AJ101" s="21"/>
      <c r="AK101" s="46"/>
      <c r="AL101" s="19"/>
      <c r="AM101" s="18"/>
      <c r="AN101" s="21"/>
      <c r="AO101" s="20"/>
      <c r="AP101" s="21"/>
      <c r="AQ101" s="46"/>
      <c r="AR101" s="19"/>
      <c r="AS101" s="18"/>
      <c r="AT101" s="21"/>
      <c r="AU101" s="20"/>
      <c r="AV101" s="21"/>
      <c r="AW101" s="46"/>
      <c r="AX101" s="19"/>
      <c r="AY101" s="18"/>
      <c r="AZ101" s="21"/>
      <c r="BA101" s="20"/>
      <c r="BB101" s="21"/>
    </row>
    <row r="102" spans="1:54" ht="18">
      <c r="A102" s="19"/>
      <c r="B102" s="19"/>
      <c r="C102" s="18"/>
      <c r="D102" s="21"/>
      <c r="E102" s="20"/>
      <c r="F102" s="21"/>
      <c r="G102" s="46"/>
      <c r="H102" s="19"/>
      <c r="I102" s="18"/>
      <c r="J102" s="21"/>
      <c r="K102" s="20"/>
      <c r="L102" s="21"/>
      <c r="M102" s="46"/>
      <c r="N102" s="19"/>
      <c r="O102" s="18"/>
      <c r="P102" s="21"/>
      <c r="Q102" s="20"/>
      <c r="R102" s="21"/>
      <c r="S102" s="46"/>
      <c r="T102" s="19"/>
      <c r="U102" s="18"/>
      <c r="V102" s="21"/>
      <c r="W102" s="20"/>
      <c r="X102" s="21"/>
      <c r="Y102" s="46"/>
      <c r="Z102" s="19"/>
      <c r="AA102" s="18"/>
      <c r="AB102" s="21"/>
      <c r="AC102" s="20"/>
      <c r="AD102" s="21"/>
      <c r="AE102" s="46"/>
      <c r="AF102" s="19"/>
      <c r="AG102" s="18"/>
      <c r="AH102" s="21"/>
      <c r="AI102" s="20"/>
      <c r="AJ102" s="21"/>
      <c r="AK102" s="46"/>
      <c r="AL102" s="19"/>
      <c r="AM102" s="18"/>
      <c r="AN102" s="21"/>
      <c r="AO102" s="20"/>
      <c r="AP102" s="21"/>
      <c r="AQ102" s="46"/>
      <c r="AR102" s="19"/>
      <c r="AS102" s="18"/>
      <c r="AT102" s="21"/>
      <c r="AU102" s="20"/>
      <c r="AV102" s="21"/>
      <c r="AW102" s="46"/>
      <c r="AX102" s="19"/>
      <c r="AY102" s="18"/>
      <c r="AZ102" s="21"/>
      <c r="BA102" s="20"/>
      <c r="BB102" s="21"/>
    </row>
    <row r="103" spans="1:54" ht="18">
      <c r="A103" s="19"/>
      <c r="B103" s="19"/>
      <c r="C103" s="18"/>
      <c r="D103" s="21"/>
      <c r="E103" s="20"/>
      <c r="F103" s="21"/>
      <c r="G103" s="46"/>
      <c r="H103" s="19"/>
      <c r="I103" s="18"/>
      <c r="J103" s="21"/>
      <c r="K103" s="20"/>
      <c r="L103" s="21"/>
      <c r="M103" s="46"/>
      <c r="N103" s="19"/>
      <c r="O103" s="18"/>
      <c r="P103" s="21"/>
      <c r="Q103" s="20"/>
      <c r="R103" s="21"/>
      <c r="S103" s="46"/>
      <c r="T103" s="19"/>
      <c r="U103" s="18"/>
      <c r="V103" s="21"/>
      <c r="W103" s="20"/>
      <c r="X103" s="21"/>
      <c r="Y103" s="46"/>
      <c r="Z103" s="19"/>
      <c r="AA103" s="18"/>
      <c r="AB103" s="21"/>
      <c r="AC103" s="20"/>
      <c r="AD103" s="21"/>
      <c r="AE103" s="46"/>
      <c r="AF103" s="19"/>
      <c r="AG103" s="18"/>
      <c r="AH103" s="21"/>
      <c r="AI103" s="20"/>
      <c r="AJ103" s="21"/>
      <c r="AK103" s="46"/>
      <c r="AL103" s="19"/>
      <c r="AM103" s="18"/>
      <c r="AN103" s="21"/>
      <c r="AO103" s="20"/>
      <c r="AP103" s="21"/>
      <c r="AQ103" s="46"/>
      <c r="AR103" s="19"/>
      <c r="AS103" s="18"/>
      <c r="AT103" s="21"/>
      <c r="AU103" s="20"/>
      <c r="AV103" s="21"/>
      <c r="AW103" s="46"/>
      <c r="AX103" s="19"/>
      <c r="AY103" s="18"/>
      <c r="AZ103" s="21"/>
      <c r="BA103" s="20"/>
      <c r="BB103" s="21"/>
    </row>
    <row r="104" spans="1:54" ht="18.75">
      <c r="A104" s="17" t="s">
        <v>100</v>
      </c>
      <c r="B104" s="17"/>
      <c r="C104" s="18"/>
      <c r="D104" s="21"/>
      <c r="E104" s="20"/>
      <c r="F104" s="21"/>
      <c r="G104" s="46"/>
      <c r="H104" s="17" t="s">
        <v>100</v>
      </c>
      <c r="I104" s="18"/>
      <c r="J104" s="21"/>
      <c r="K104" s="20"/>
      <c r="L104" s="21"/>
      <c r="M104" s="46"/>
      <c r="N104" s="17" t="s">
        <v>100</v>
      </c>
      <c r="O104" s="18"/>
      <c r="P104" s="21"/>
      <c r="Q104" s="20"/>
      <c r="R104" s="21"/>
      <c r="S104" s="46"/>
      <c r="T104" s="17" t="s">
        <v>100</v>
      </c>
      <c r="U104" s="18"/>
      <c r="V104" s="21"/>
      <c r="W104" s="20"/>
      <c r="X104" s="21"/>
      <c r="Y104" s="46"/>
      <c r="Z104" s="17" t="s">
        <v>100</v>
      </c>
      <c r="AA104" s="18"/>
      <c r="AB104" s="21"/>
      <c r="AC104" s="20"/>
      <c r="AD104" s="21"/>
      <c r="AE104" s="46"/>
      <c r="AF104" s="17" t="s">
        <v>100</v>
      </c>
      <c r="AG104" s="18"/>
      <c r="AH104" s="21"/>
      <c r="AI104" s="20"/>
      <c r="AJ104" s="21"/>
      <c r="AK104" s="46"/>
      <c r="AL104" s="17" t="s">
        <v>100</v>
      </c>
      <c r="AM104" s="18"/>
      <c r="AN104" s="21"/>
      <c r="AO104" s="20"/>
      <c r="AP104" s="21"/>
      <c r="AQ104" s="46"/>
      <c r="AR104" s="17" t="s">
        <v>100</v>
      </c>
      <c r="AS104" s="18"/>
      <c r="AT104" s="21"/>
      <c r="AU104" s="20"/>
      <c r="AV104" s="21"/>
      <c r="AW104" s="46"/>
      <c r="AX104" s="17" t="s">
        <v>100</v>
      </c>
      <c r="AY104" s="18"/>
      <c r="AZ104" s="21"/>
      <c r="BA104" s="20"/>
      <c r="BB104" s="21"/>
    </row>
    <row r="105" spans="1:54" ht="18">
      <c r="A105" s="19"/>
      <c r="B105" s="19"/>
      <c r="C105" s="18"/>
      <c r="D105" s="21"/>
      <c r="E105" s="20"/>
      <c r="F105" s="21"/>
      <c r="G105" s="46"/>
      <c r="H105" s="19"/>
      <c r="I105" s="18"/>
      <c r="J105" s="21"/>
      <c r="K105" s="20"/>
      <c r="L105" s="21"/>
      <c r="M105" s="46"/>
      <c r="N105" s="19"/>
      <c r="O105" s="18"/>
      <c r="P105" s="21"/>
      <c r="Q105" s="20"/>
      <c r="R105" s="21"/>
      <c r="S105" s="46"/>
      <c r="T105" s="19"/>
      <c r="U105" s="18"/>
      <c r="V105" s="21"/>
      <c r="W105" s="20"/>
      <c r="X105" s="21"/>
      <c r="Y105" s="46"/>
      <c r="Z105" s="19"/>
      <c r="AA105" s="18"/>
      <c r="AB105" s="21"/>
      <c r="AC105" s="20"/>
      <c r="AD105" s="21"/>
      <c r="AE105" s="46"/>
      <c r="AF105" s="19"/>
      <c r="AG105" s="18"/>
      <c r="AH105" s="21"/>
      <c r="AI105" s="20"/>
      <c r="AJ105" s="21"/>
      <c r="AK105" s="46"/>
      <c r="AL105" s="19"/>
      <c r="AM105" s="18"/>
      <c r="AN105" s="21"/>
      <c r="AO105" s="20"/>
      <c r="AP105" s="21"/>
      <c r="AQ105" s="46"/>
      <c r="AR105" s="19"/>
      <c r="AS105" s="18"/>
      <c r="AT105" s="21"/>
      <c r="AU105" s="20"/>
      <c r="AV105" s="21"/>
      <c r="AW105" s="46"/>
      <c r="AX105" s="19"/>
      <c r="AY105" s="18"/>
      <c r="AZ105" s="21"/>
      <c r="BA105" s="20"/>
      <c r="BB105" s="21"/>
    </row>
    <row r="106" spans="1:54" ht="72" customHeight="1">
      <c r="A106" s="33" t="s">
        <v>85</v>
      </c>
      <c r="B106" s="34" t="s">
        <v>79</v>
      </c>
      <c r="C106" s="35" t="s">
        <v>80</v>
      </c>
      <c r="D106" s="36" t="s">
        <v>81</v>
      </c>
      <c r="E106" s="35" t="s">
        <v>80</v>
      </c>
      <c r="F106" s="38"/>
      <c r="G106" s="40"/>
      <c r="H106" s="34" t="s">
        <v>79</v>
      </c>
      <c r="I106" s="35" t="s">
        <v>80</v>
      </c>
      <c r="J106" s="36" t="s">
        <v>81</v>
      </c>
      <c r="K106" s="35" t="s">
        <v>80</v>
      </c>
      <c r="L106" s="38"/>
      <c r="M106" s="40"/>
      <c r="N106" s="34" t="s">
        <v>79</v>
      </c>
      <c r="O106" s="35" t="s">
        <v>80</v>
      </c>
      <c r="P106" s="36" t="s">
        <v>81</v>
      </c>
      <c r="Q106" s="35" t="s">
        <v>80</v>
      </c>
      <c r="R106" s="38"/>
      <c r="S106" s="40"/>
      <c r="T106" s="34" t="s">
        <v>79</v>
      </c>
      <c r="U106" s="35" t="s">
        <v>80</v>
      </c>
      <c r="V106" s="36" t="s">
        <v>81</v>
      </c>
      <c r="W106" s="35" t="s">
        <v>80</v>
      </c>
      <c r="X106" s="38"/>
      <c r="Y106" s="40"/>
      <c r="Z106" s="34" t="s">
        <v>79</v>
      </c>
      <c r="AA106" s="35" t="s">
        <v>80</v>
      </c>
      <c r="AB106" s="36" t="s">
        <v>81</v>
      </c>
      <c r="AC106" s="35" t="s">
        <v>80</v>
      </c>
      <c r="AD106" s="38"/>
      <c r="AE106" s="40"/>
      <c r="AF106" s="34" t="s">
        <v>79</v>
      </c>
      <c r="AG106" s="35" t="s">
        <v>80</v>
      </c>
      <c r="AH106" s="36" t="s">
        <v>81</v>
      </c>
      <c r="AI106" s="35" t="s">
        <v>80</v>
      </c>
      <c r="AJ106" s="38"/>
      <c r="AK106" s="40"/>
      <c r="AL106" s="34" t="s">
        <v>79</v>
      </c>
      <c r="AM106" s="35" t="s">
        <v>80</v>
      </c>
      <c r="AN106" s="36" t="s">
        <v>81</v>
      </c>
      <c r="AO106" s="35" t="s">
        <v>80</v>
      </c>
      <c r="AP106" s="38"/>
      <c r="AQ106" s="40"/>
      <c r="AR106" s="34" t="s">
        <v>79</v>
      </c>
      <c r="AS106" s="35" t="s">
        <v>80</v>
      </c>
      <c r="AT106" s="36" t="s">
        <v>81</v>
      </c>
      <c r="AU106" s="35" t="s">
        <v>80</v>
      </c>
      <c r="AV106" s="38"/>
      <c r="AW106" s="40"/>
      <c r="AX106" s="34" t="s">
        <v>79</v>
      </c>
      <c r="AY106" s="35" t="s">
        <v>80</v>
      </c>
      <c r="AZ106" s="36" t="s">
        <v>81</v>
      </c>
      <c r="BA106" s="35" t="s">
        <v>80</v>
      </c>
      <c r="BB106" s="38"/>
    </row>
    <row r="107" spans="1:54" ht="18">
      <c r="A107" s="19"/>
      <c r="B107" s="18"/>
      <c r="C107" s="21"/>
      <c r="D107" s="20"/>
      <c r="E107" s="21"/>
      <c r="F107" s="21"/>
      <c r="G107" s="46"/>
      <c r="H107" s="18"/>
      <c r="I107" s="21"/>
      <c r="J107" s="20"/>
      <c r="K107" s="21"/>
      <c r="L107" s="21"/>
      <c r="M107" s="46"/>
      <c r="N107" s="18"/>
      <c r="O107" s="21"/>
      <c r="P107" s="20"/>
      <c r="Q107" s="21"/>
      <c r="R107" s="21"/>
      <c r="S107" s="46"/>
      <c r="T107" s="18"/>
      <c r="U107" s="21"/>
      <c r="V107" s="20"/>
      <c r="W107" s="21"/>
      <c r="X107" s="21"/>
      <c r="Y107" s="46"/>
      <c r="Z107" s="18"/>
      <c r="AA107" s="21"/>
      <c r="AB107" s="20"/>
      <c r="AC107" s="21"/>
      <c r="AD107" s="21"/>
      <c r="AE107" s="46"/>
      <c r="AF107" s="18"/>
      <c r="AG107" s="21"/>
      <c r="AH107" s="20"/>
      <c r="AI107" s="21"/>
      <c r="AJ107" s="21"/>
      <c r="AK107" s="46"/>
      <c r="AL107" s="18"/>
      <c r="AM107" s="21"/>
      <c r="AN107" s="20"/>
      <c r="AO107" s="21"/>
      <c r="AP107" s="21"/>
      <c r="AQ107" s="46"/>
      <c r="AR107" s="18"/>
      <c r="AS107" s="21"/>
      <c r="AT107" s="20"/>
      <c r="AU107" s="21"/>
      <c r="AV107" s="21"/>
      <c r="AW107" s="46"/>
      <c r="AX107" s="18"/>
      <c r="AY107" s="21"/>
      <c r="AZ107" s="20"/>
      <c r="BA107" s="21"/>
      <c r="BB107" s="21"/>
    </row>
    <row r="108" spans="1:54" ht="18">
      <c r="A108" s="19" t="s">
        <v>34</v>
      </c>
      <c r="B108" s="18">
        <v>1297085.86</v>
      </c>
      <c r="C108" s="21">
        <v>0.010551777326886487</v>
      </c>
      <c r="D108" s="20">
        <v>132</v>
      </c>
      <c r="E108" s="21">
        <v>0.04984894259818731</v>
      </c>
      <c r="F108" s="21"/>
      <c r="G108" s="46"/>
      <c r="H108" s="18">
        <v>1179082.24</v>
      </c>
      <c r="I108" s="21">
        <v>0.009977104787223582</v>
      </c>
      <c r="J108" s="20">
        <v>114</v>
      </c>
      <c r="K108" s="21">
        <v>0.04561824729891957</v>
      </c>
      <c r="L108" s="21"/>
      <c r="M108" s="46"/>
      <c r="N108" s="18">
        <v>1114747.67</v>
      </c>
      <c r="O108" s="21">
        <v>0.009897778508780972</v>
      </c>
      <c r="P108" s="20">
        <v>103</v>
      </c>
      <c r="Q108" s="21">
        <v>0.04371816638370119</v>
      </c>
      <c r="R108" s="21"/>
      <c r="S108" s="46"/>
      <c r="T108" s="18">
        <v>1253663.43</v>
      </c>
      <c r="U108" s="21">
        <v>0.011368353305057251</v>
      </c>
      <c r="V108" s="20">
        <v>112</v>
      </c>
      <c r="W108" s="21">
        <v>0.04957945993802568</v>
      </c>
      <c r="X108" s="21"/>
      <c r="Y108" s="46"/>
      <c r="Z108" s="18">
        <v>1312351.83</v>
      </c>
      <c r="AA108" s="21">
        <v>0.012370412330253903</v>
      </c>
      <c r="AB108" s="20">
        <v>116</v>
      </c>
      <c r="AC108" s="21">
        <v>0.05405405405405406</v>
      </c>
      <c r="AD108" s="21"/>
      <c r="AE108" s="46"/>
      <c r="AF108" s="18">
        <v>1334748.1</v>
      </c>
      <c r="AG108" s="21">
        <v>0.013092122247913722</v>
      </c>
      <c r="AH108" s="20">
        <v>124</v>
      </c>
      <c r="AI108" s="21">
        <v>0.06004842615012106</v>
      </c>
      <c r="AJ108" s="21"/>
      <c r="AK108" s="46"/>
      <c r="AL108" s="18">
        <v>1367687.37</v>
      </c>
      <c r="AM108" s="21">
        <v>0.014218639465694306</v>
      </c>
      <c r="AN108" s="20">
        <v>138</v>
      </c>
      <c r="AO108" s="21">
        <v>0.07091469681397738</v>
      </c>
      <c r="AP108" s="21"/>
      <c r="AQ108" s="46"/>
      <c r="AR108" s="18">
        <v>1357196.01</v>
      </c>
      <c r="AS108" s="21">
        <v>0.015472384718957368</v>
      </c>
      <c r="AT108" s="20">
        <v>128</v>
      </c>
      <c r="AU108" s="21">
        <v>0.07293447293447293</v>
      </c>
      <c r="AV108" s="21"/>
      <c r="AW108" s="46"/>
      <c r="AX108" s="18">
        <v>1314198.42</v>
      </c>
      <c r="AY108" s="21">
        <v>0.015967429511131784</v>
      </c>
      <c r="AZ108" s="20">
        <v>127</v>
      </c>
      <c r="BA108" s="21">
        <v>0.07883302296710118</v>
      </c>
      <c r="BB108" s="21"/>
    </row>
    <row r="109" spans="1:54" ht="18">
      <c r="A109" s="19" t="s">
        <v>35</v>
      </c>
      <c r="B109" s="18">
        <v>21186578.220000003</v>
      </c>
      <c r="C109" s="21">
        <v>0.1723525501203931</v>
      </c>
      <c r="D109" s="20">
        <v>929</v>
      </c>
      <c r="E109" s="21">
        <v>0.35083081570996977</v>
      </c>
      <c r="F109" s="21"/>
      <c r="G109" s="46"/>
      <c r="H109" s="18">
        <v>20137898.99</v>
      </c>
      <c r="I109" s="21">
        <v>0.17040196315547415</v>
      </c>
      <c r="J109" s="20">
        <v>880</v>
      </c>
      <c r="K109" s="21">
        <v>0.352140856342537</v>
      </c>
      <c r="L109" s="21"/>
      <c r="M109" s="46"/>
      <c r="N109" s="18">
        <v>18690507.30999999</v>
      </c>
      <c r="O109" s="21">
        <v>0.1659519069200042</v>
      </c>
      <c r="P109" s="20">
        <v>823</v>
      </c>
      <c r="Q109" s="21">
        <v>0.349320882852292</v>
      </c>
      <c r="R109" s="21"/>
      <c r="S109" s="46"/>
      <c r="T109" s="18">
        <v>17639871.739999983</v>
      </c>
      <c r="U109" s="21">
        <v>0.15996023286426633</v>
      </c>
      <c r="V109" s="20">
        <v>777</v>
      </c>
      <c r="W109" s="21">
        <v>0.34395750332005315</v>
      </c>
      <c r="X109" s="21"/>
      <c r="Y109" s="46"/>
      <c r="Z109" s="18">
        <v>16741971.220000004</v>
      </c>
      <c r="AA109" s="21">
        <v>0.15781216780308374</v>
      </c>
      <c r="AB109" s="20">
        <v>733</v>
      </c>
      <c r="AC109" s="21">
        <v>0.34156570363466915</v>
      </c>
      <c r="AD109" s="21"/>
      <c r="AE109" s="46"/>
      <c r="AF109" s="18">
        <v>16296496.110000003</v>
      </c>
      <c r="AG109" s="21">
        <v>0.15984717961746522</v>
      </c>
      <c r="AH109" s="20">
        <v>713</v>
      </c>
      <c r="AI109" s="21">
        <v>0.3452784503631961</v>
      </c>
      <c r="AJ109" s="21"/>
      <c r="AK109" s="46"/>
      <c r="AL109" s="18">
        <v>15187227.910000008</v>
      </c>
      <c r="AM109" s="21">
        <v>0.1578882154447476</v>
      </c>
      <c r="AN109" s="20">
        <v>666</v>
      </c>
      <c r="AO109" s="21">
        <v>0.34224049331963</v>
      </c>
      <c r="AP109" s="21"/>
      <c r="AQ109" s="46"/>
      <c r="AR109" s="18">
        <v>13604525.389999988</v>
      </c>
      <c r="AS109" s="21">
        <v>0.15509509989857936</v>
      </c>
      <c r="AT109" s="20">
        <v>597</v>
      </c>
      <c r="AU109" s="21">
        <v>0.3401709401709402</v>
      </c>
      <c r="AV109" s="21"/>
      <c r="AW109" s="46"/>
      <c r="AX109" s="18">
        <v>12107091.060000008</v>
      </c>
      <c r="AY109" s="21">
        <v>0.1471004074753065</v>
      </c>
      <c r="AZ109" s="20">
        <v>532</v>
      </c>
      <c r="BA109" s="21">
        <v>0.3302296710117939</v>
      </c>
      <c r="BB109" s="21"/>
    </row>
    <row r="110" spans="1:54" ht="18">
      <c r="A110" s="19" t="s">
        <v>36</v>
      </c>
      <c r="B110" s="18">
        <v>24283717.59</v>
      </c>
      <c r="C110" s="21">
        <v>0.19754774034671588</v>
      </c>
      <c r="D110" s="20">
        <v>668</v>
      </c>
      <c r="E110" s="21">
        <v>0.25226586102719034</v>
      </c>
      <c r="F110" s="21"/>
      <c r="G110" s="46"/>
      <c r="H110" s="18">
        <v>22832865.749999985</v>
      </c>
      <c r="I110" s="21">
        <v>0.19320611103459434</v>
      </c>
      <c r="J110" s="20">
        <v>627</v>
      </c>
      <c r="K110" s="21">
        <v>0.25090036014405764</v>
      </c>
      <c r="L110" s="21"/>
      <c r="M110" s="46"/>
      <c r="N110" s="18">
        <v>21754414.210000012</v>
      </c>
      <c r="O110" s="21">
        <v>0.19315615473666564</v>
      </c>
      <c r="P110" s="20">
        <v>598</v>
      </c>
      <c r="Q110" s="21">
        <v>0.2538200339558574</v>
      </c>
      <c r="R110" s="21"/>
      <c r="S110" s="46"/>
      <c r="T110" s="18">
        <v>19963632.68</v>
      </c>
      <c r="U110" s="21">
        <v>0.18103234419035977</v>
      </c>
      <c r="V110" s="20">
        <v>550</v>
      </c>
      <c r="W110" s="21">
        <v>0.2434705621956618</v>
      </c>
      <c r="X110" s="21"/>
      <c r="Y110" s="46"/>
      <c r="Z110" s="18">
        <v>18122554.929999992</v>
      </c>
      <c r="AA110" s="21">
        <v>0.17082574339975246</v>
      </c>
      <c r="AB110" s="20">
        <v>498</v>
      </c>
      <c r="AC110" s="21">
        <v>0.2320596458527493</v>
      </c>
      <c r="AD110" s="21"/>
      <c r="AE110" s="46"/>
      <c r="AF110" s="18">
        <v>17017956.34000001</v>
      </c>
      <c r="AG110" s="21">
        <v>0.1669237549863817</v>
      </c>
      <c r="AH110" s="20">
        <v>466</v>
      </c>
      <c r="AI110" s="21">
        <v>0.22566585956416466</v>
      </c>
      <c r="AJ110" s="21"/>
      <c r="AK110" s="46"/>
      <c r="AL110" s="18">
        <v>15883792.629999999</v>
      </c>
      <c r="AM110" s="21">
        <v>0.1651297845602116</v>
      </c>
      <c r="AN110" s="20">
        <v>435</v>
      </c>
      <c r="AO110" s="21">
        <v>0.223535457348407</v>
      </c>
      <c r="AP110" s="21"/>
      <c r="AQ110" s="46"/>
      <c r="AR110" s="18">
        <v>14302163.560000004</v>
      </c>
      <c r="AS110" s="21">
        <v>0.16304835505209964</v>
      </c>
      <c r="AT110" s="20">
        <v>392</v>
      </c>
      <c r="AU110" s="21">
        <v>0.22336182336182336</v>
      </c>
      <c r="AV110" s="21"/>
      <c r="AW110" s="46"/>
      <c r="AX110" s="18">
        <v>12941279.870000014</v>
      </c>
      <c r="AY110" s="21">
        <v>0.1572357499167089</v>
      </c>
      <c r="AZ110" s="20">
        <v>355</v>
      </c>
      <c r="BA110" s="21">
        <v>0.22036002482929856</v>
      </c>
      <c r="BB110" s="21"/>
    </row>
    <row r="111" spans="1:54" ht="18">
      <c r="A111" s="19" t="s">
        <v>37</v>
      </c>
      <c r="B111" s="18">
        <v>19050350.81000001</v>
      </c>
      <c r="C111" s="21">
        <v>0.1549743667286542</v>
      </c>
      <c r="D111" s="20">
        <v>368</v>
      </c>
      <c r="E111" s="21">
        <v>0.13897280966767372</v>
      </c>
      <c r="F111" s="21"/>
      <c r="G111" s="46"/>
      <c r="H111" s="18">
        <v>17419768.049999993</v>
      </c>
      <c r="I111" s="21">
        <v>0.14740180566537864</v>
      </c>
      <c r="J111" s="20">
        <v>337</v>
      </c>
      <c r="K111" s="21">
        <v>0.13485394157663066</v>
      </c>
      <c r="L111" s="21"/>
      <c r="M111" s="46"/>
      <c r="N111" s="18">
        <v>16488761.259999998</v>
      </c>
      <c r="O111" s="21">
        <v>0.1464027342040986</v>
      </c>
      <c r="P111" s="20">
        <v>318</v>
      </c>
      <c r="Q111" s="21">
        <v>0.13497453310696095</v>
      </c>
      <c r="R111" s="21"/>
      <c r="S111" s="46"/>
      <c r="T111" s="18">
        <v>15876472.319999997</v>
      </c>
      <c r="U111" s="21">
        <v>0.14396953939361698</v>
      </c>
      <c r="V111" s="20">
        <v>306</v>
      </c>
      <c r="W111" s="21">
        <v>0.13545816733067728</v>
      </c>
      <c r="X111" s="21"/>
      <c r="Y111" s="46"/>
      <c r="Z111" s="18">
        <v>15384703.829999993</v>
      </c>
      <c r="AA111" s="21">
        <v>0.1450183751074865</v>
      </c>
      <c r="AB111" s="20">
        <v>297</v>
      </c>
      <c r="AC111" s="21">
        <v>0.13839701770736254</v>
      </c>
      <c r="AD111" s="21"/>
      <c r="AE111" s="46"/>
      <c r="AF111" s="18">
        <v>14498629.739999998</v>
      </c>
      <c r="AG111" s="21">
        <v>0.14221247663384387</v>
      </c>
      <c r="AH111" s="20">
        <v>280</v>
      </c>
      <c r="AI111" s="21">
        <v>0.13559322033898305</v>
      </c>
      <c r="AJ111" s="21"/>
      <c r="AK111" s="46"/>
      <c r="AL111" s="18">
        <v>13457076.539999992</v>
      </c>
      <c r="AM111" s="21">
        <v>0.13990135741658044</v>
      </c>
      <c r="AN111" s="20">
        <v>260</v>
      </c>
      <c r="AO111" s="21">
        <v>0.13360739979445016</v>
      </c>
      <c r="AP111" s="21"/>
      <c r="AQ111" s="46"/>
      <c r="AR111" s="18">
        <v>11776498.880000005</v>
      </c>
      <c r="AS111" s="21">
        <v>0.13425512598856715</v>
      </c>
      <c r="AT111" s="20">
        <v>228</v>
      </c>
      <c r="AU111" s="21">
        <v>0.12991452991452992</v>
      </c>
      <c r="AV111" s="21"/>
      <c r="AW111" s="46"/>
      <c r="AX111" s="18">
        <v>10774768.58</v>
      </c>
      <c r="AY111" s="21">
        <v>0.13091277175626764</v>
      </c>
      <c r="AZ111" s="20">
        <v>209</v>
      </c>
      <c r="BA111" s="21">
        <v>0.1297330850403476</v>
      </c>
      <c r="BB111" s="21"/>
    </row>
    <row r="112" spans="1:54" ht="18">
      <c r="A112" s="19" t="s">
        <v>38</v>
      </c>
      <c r="B112" s="18">
        <v>8610007.899999997</v>
      </c>
      <c r="C112" s="21">
        <v>0.07004230710180862</v>
      </c>
      <c r="D112" s="20">
        <v>133</v>
      </c>
      <c r="E112" s="21">
        <v>0.05022658610271903</v>
      </c>
      <c r="F112" s="21"/>
      <c r="G112" s="46"/>
      <c r="H112" s="18">
        <v>8417814.68</v>
      </c>
      <c r="I112" s="21">
        <v>0.07122948365483729</v>
      </c>
      <c r="J112" s="20">
        <v>130</v>
      </c>
      <c r="K112" s="21">
        <v>0.05202080832332933</v>
      </c>
      <c r="L112" s="21"/>
      <c r="M112" s="46"/>
      <c r="N112" s="18">
        <v>7921652.720000001</v>
      </c>
      <c r="O112" s="21">
        <v>0.07033588511204722</v>
      </c>
      <c r="P112" s="20">
        <v>122</v>
      </c>
      <c r="Q112" s="21">
        <v>0.05178268251273345</v>
      </c>
      <c r="R112" s="21"/>
      <c r="S112" s="46"/>
      <c r="T112" s="18">
        <v>7752422.180000002</v>
      </c>
      <c r="U112" s="21">
        <v>0.07029978876563558</v>
      </c>
      <c r="V112" s="20">
        <v>119</v>
      </c>
      <c r="W112" s="21">
        <v>0.05267817618415228</v>
      </c>
      <c r="X112" s="21"/>
      <c r="Y112" s="46"/>
      <c r="Z112" s="18">
        <v>7232555.53</v>
      </c>
      <c r="AA112" s="21">
        <v>0.06817508236915253</v>
      </c>
      <c r="AB112" s="20">
        <v>111</v>
      </c>
      <c r="AC112" s="21">
        <v>0.05172413793103448</v>
      </c>
      <c r="AD112" s="21"/>
      <c r="AE112" s="46"/>
      <c r="AF112" s="18">
        <v>6707258.899999999</v>
      </c>
      <c r="AG112" s="21">
        <v>0.06578938263123005</v>
      </c>
      <c r="AH112" s="20">
        <v>103</v>
      </c>
      <c r="AI112" s="21">
        <v>0.049878934624697335</v>
      </c>
      <c r="AJ112" s="21"/>
      <c r="AK112" s="46"/>
      <c r="AL112" s="18">
        <v>5542507.480000001</v>
      </c>
      <c r="AM112" s="21">
        <v>0.05762056250766864</v>
      </c>
      <c r="AN112" s="20">
        <v>85</v>
      </c>
      <c r="AO112" s="21">
        <v>0.04367934224049332</v>
      </c>
      <c r="AP112" s="21"/>
      <c r="AQ112" s="46"/>
      <c r="AR112" s="18">
        <v>4867982.93</v>
      </c>
      <c r="AS112" s="21">
        <v>0.05549626151514938</v>
      </c>
      <c r="AT112" s="20">
        <v>75</v>
      </c>
      <c r="AU112" s="21">
        <v>0.042735042735042736</v>
      </c>
      <c r="AV112" s="21"/>
      <c r="AW112" s="46"/>
      <c r="AX112" s="18">
        <v>4525158.9</v>
      </c>
      <c r="AY112" s="21">
        <v>0.05498040072397946</v>
      </c>
      <c r="AZ112" s="20">
        <v>70</v>
      </c>
      <c r="BA112" s="21">
        <v>0.043451272501551834</v>
      </c>
      <c r="BB112" s="21"/>
    </row>
    <row r="113" spans="1:54" ht="18">
      <c r="A113" s="19" t="s">
        <v>39</v>
      </c>
      <c r="B113" s="18">
        <v>7802893.870000003</v>
      </c>
      <c r="C113" s="21">
        <v>0.06347644451352481</v>
      </c>
      <c r="D113" s="20">
        <v>104</v>
      </c>
      <c r="E113" s="21">
        <v>0.03927492447129909</v>
      </c>
      <c r="F113" s="21"/>
      <c r="G113" s="46"/>
      <c r="H113" s="18">
        <v>7791405.809999997</v>
      </c>
      <c r="I113" s="21">
        <v>0.06592896540121967</v>
      </c>
      <c r="J113" s="20">
        <v>104</v>
      </c>
      <c r="K113" s="21">
        <v>0.041616646658663464</v>
      </c>
      <c r="L113" s="21"/>
      <c r="M113" s="46"/>
      <c r="N113" s="18">
        <v>7488404.890000001</v>
      </c>
      <c r="O113" s="21">
        <v>0.06648910330110161</v>
      </c>
      <c r="P113" s="20">
        <v>100</v>
      </c>
      <c r="Q113" s="21">
        <v>0.042444821731748725</v>
      </c>
      <c r="R113" s="21"/>
      <c r="S113" s="46"/>
      <c r="T113" s="18">
        <v>7713707.419999999</v>
      </c>
      <c r="U113" s="21">
        <v>0.06994871920480415</v>
      </c>
      <c r="V113" s="20">
        <v>103</v>
      </c>
      <c r="W113" s="21">
        <v>0.045595396193005754</v>
      </c>
      <c r="X113" s="21"/>
      <c r="Y113" s="46"/>
      <c r="Z113" s="18">
        <v>7570741.930000002</v>
      </c>
      <c r="AA113" s="21">
        <v>0.0713628747864376</v>
      </c>
      <c r="AB113" s="20">
        <v>101</v>
      </c>
      <c r="AC113" s="21">
        <v>0.04706430568499534</v>
      </c>
      <c r="AD113" s="21"/>
      <c r="AE113" s="46"/>
      <c r="AF113" s="18">
        <v>7279878.910000002</v>
      </c>
      <c r="AG113" s="21">
        <v>0.0714060313251084</v>
      </c>
      <c r="AH113" s="20">
        <v>97</v>
      </c>
      <c r="AI113" s="21">
        <v>0.04697336561743341</v>
      </c>
      <c r="AJ113" s="21"/>
      <c r="AK113" s="46"/>
      <c r="AL113" s="18">
        <v>6690542.279999999</v>
      </c>
      <c r="AM113" s="21">
        <v>0.06955566790772102</v>
      </c>
      <c r="AN113" s="20">
        <v>89</v>
      </c>
      <c r="AO113" s="21">
        <v>0.045734840698869475</v>
      </c>
      <c r="AP113" s="21"/>
      <c r="AQ113" s="46"/>
      <c r="AR113" s="18">
        <v>5864132.679999999</v>
      </c>
      <c r="AS113" s="21">
        <v>0.06685262570729963</v>
      </c>
      <c r="AT113" s="20">
        <v>78</v>
      </c>
      <c r="AU113" s="21">
        <v>0.044444444444444446</v>
      </c>
      <c r="AV113" s="21"/>
      <c r="AW113" s="46"/>
      <c r="AX113" s="18">
        <v>5024309.92</v>
      </c>
      <c r="AY113" s="21">
        <v>0.06104505474118604</v>
      </c>
      <c r="AZ113" s="20">
        <v>67</v>
      </c>
      <c r="BA113" s="21">
        <v>0.04158907510862818</v>
      </c>
      <c r="BB113" s="21"/>
    </row>
    <row r="114" spans="1:54" ht="18">
      <c r="A114" s="19" t="s">
        <v>40</v>
      </c>
      <c r="B114" s="18">
        <v>5410203.870000001</v>
      </c>
      <c r="C114" s="21">
        <v>0.04401194114420426</v>
      </c>
      <c r="D114" s="20">
        <v>64</v>
      </c>
      <c r="E114" s="21">
        <v>0.02416918429003021</v>
      </c>
      <c r="F114" s="21"/>
      <c r="G114" s="46"/>
      <c r="H114" s="18">
        <v>5338545.24</v>
      </c>
      <c r="I114" s="21">
        <v>0.04517346073401434</v>
      </c>
      <c r="J114" s="20">
        <v>63</v>
      </c>
      <c r="K114" s="21">
        <v>0.025210084033613446</v>
      </c>
      <c r="L114" s="21"/>
      <c r="M114" s="46"/>
      <c r="N114" s="18">
        <v>4743755.77</v>
      </c>
      <c r="O114" s="21">
        <v>0.042119526395791196</v>
      </c>
      <c r="P114" s="20">
        <v>56</v>
      </c>
      <c r="Q114" s="21">
        <v>0.023769100169779286</v>
      </c>
      <c r="R114" s="21"/>
      <c r="S114" s="46"/>
      <c r="T114" s="18">
        <v>5351893.98</v>
      </c>
      <c r="U114" s="21">
        <v>0.048531543761988045</v>
      </c>
      <c r="V114" s="20">
        <v>63</v>
      </c>
      <c r="W114" s="21">
        <v>0.027888446215139442</v>
      </c>
      <c r="X114" s="21"/>
      <c r="Y114" s="46"/>
      <c r="Z114" s="18">
        <v>5446112.370000001</v>
      </c>
      <c r="AA114" s="21">
        <v>0.05133581869870697</v>
      </c>
      <c r="AB114" s="20">
        <v>64</v>
      </c>
      <c r="AC114" s="21">
        <v>0.02982292637465051</v>
      </c>
      <c r="AD114" s="21"/>
      <c r="AE114" s="46"/>
      <c r="AF114" s="18">
        <v>5200948.94</v>
      </c>
      <c r="AG114" s="21">
        <v>0.05101446432299645</v>
      </c>
      <c r="AH114" s="20">
        <v>61</v>
      </c>
      <c r="AI114" s="21">
        <v>0.02953995157384988</v>
      </c>
      <c r="AJ114" s="21"/>
      <c r="AK114" s="46"/>
      <c r="AL114" s="18">
        <v>4254789.05</v>
      </c>
      <c r="AM114" s="21">
        <v>0.04423328958907764</v>
      </c>
      <c r="AN114" s="20">
        <v>50</v>
      </c>
      <c r="AO114" s="21">
        <v>0.025693730729701953</v>
      </c>
      <c r="AP114" s="21"/>
      <c r="AQ114" s="46"/>
      <c r="AR114" s="18">
        <v>4086830.06</v>
      </c>
      <c r="AS114" s="21">
        <v>0.04659091723185926</v>
      </c>
      <c r="AT114" s="20">
        <v>48</v>
      </c>
      <c r="AU114" s="21">
        <v>0.02735042735042735</v>
      </c>
      <c r="AV114" s="21"/>
      <c r="AW114" s="46"/>
      <c r="AX114" s="18">
        <v>3984799.47</v>
      </c>
      <c r="AY114" s="21">
        <v>0.048415067074285716</v>
      </c>
      <c r="AZ114" s="20">
        <v>47</v>
      </c>
      <c r="BA114" s="21">
        <v>0.029174425822470516</v>
      </c>
      <c r="BB114" s="21"/>
    </row>
    <row r="115" spans="1:54" ht="18">
      <c r="A115" s="19" t="s">
        <v>41</v>
      </c>
      <c r="B115" s="18">
        <v>4916202.56</v>
      </c>
      <c r="C115" s="21">
        <v>0.03999324663595463</v>
      </c>
      <c r="D115" s="20">
        <v>52</v>
      </c>
      <c r="E115" s="21">
        <v>0.019637462235649546</v>
      </c>
      <c r="F115" s="21"/>
      <c r="G115" s="46"/>
      <c r="H115" s="18">
        <v>4337154.66</v>
      </c>
      <c r="I115" s="21">
        <v>0.03669993920120031</v>
      </c>
      <c r="J115" s="20">
        <v>46</v>
      </c>
      <c r="K115" s="21">
        <v>0.01840736294517807</v>
      </c>
      <c r="L115" s="21"/>
      <c r="M115" s="46"/>
      <c r="N115" s="18">
        <v>3865289.99</v>
      </c>
      <c r="O115" s="21">
        <v>0.034319680787696295</v>
      </c>
      <c r="P115" s="20">
        <v>41</v>
      </c>
      <c r="Q115" s="21">
        <v>0.01740237691001698</v>
      </c>
      <c r="R115" s="21"/>
      <c r="S115" s="46"/>
      <c r="T115" s="18">
        <v>3218300.64</v>
      </c>
      <c r="U115" s="21">
        <v>0.0291838924562168</v>
      </c>
      <c r="V115" s="20">
        <v>34</v>
      </c>
      <c r="W115" s="21">
        <v>0.015050907481186366</v>
      </c>
      <c r="X115" s="21"/>
      <c r="Y115" s="46"/>
      <c r="Z115" s="18">
        <v>3309084.7</v>
      </c>
      <c r="AA115" s="21">
        <v>0.031191896288005734</v>
      </c>
      <c r="AB115" s="20">
        <v>35</v>
      </c>
      <c r="AC115" s="21">
        <v>0.016309412861136997</v>
      </c>
      <c r="AD115" s="21"/>
      <c r="AE115" s="46"/>
      <c r="AF115" s="18">
        <v>2837786.43</v>
      </c>
      <c r="AG115" s="21">
        <v>0.02783495017151974</v>
      </c>
      <c r="AH115" s="20">
        <v>30</v>
      </c>
      <c r="AI115" s="21">
        <v>0.014527845036319613</v>
      </c>
      <c r="AJ115" s="21"/>
      <c r="AK115" s="46"/>
      <c r="AL115" s="18">
        <v>2843888.09</v>
      </c>
      <c r="AM115" s="21">
        <v>0.02956539653685039</v>
      </c>
      <c r="AN115" s="20">
        <v>30</v>
      </c>
      <c r="AO115" s="21">
        <v>0.015416238437821172</v>
      </c>
      <c r="AP115" s="21"/>
      <c r="AQ115" s="46"/>
      <c r="AR115" s="18">
        <v>2851070.71</v>
      </c>
      <c r="AS115" s="21">
        <v>0.032502941771889636</v>
      </c>
      <c r="AT115" s="20">
        <v>30</v>
      </c>
      <c r="AU115" s="21">
        <v>0.017094017094017096</v>
      </c>
      <c r="AV115" s="21"/>
      <c r="AW115" s="46"/>
      <c r="AX115" s="18">
        <v>2652810.52</v>
      </c>
      <c r="AY115" s="21">
        <v>0.03223148372411593</v>
      </c>
      <c r="AZ115" s="20">
        <v>28</v>
      </c>
      <c r="BA115" s="21">
        <v>0.01738050900062073</v>
      </c>
      <c r="BB115" s="21"/>
    </row>
    <row r="116" spans="1:54" ht="18">
      <c r="A116" s="19" t="s">
        <v>42</v>
      </c>
      <c r="B116" s="18">
        <v>3573574.72</v>
      </c>
      <c r="C116" s="21">
        <v>0.02907098586860761</v>
      </c>
      <c r="D116" s="20">
        <v>34</v>
      </c>
      <c r="E116" s="21">
        <v>0.01283987915407855</v>
      </c>
      <c r="F116" s="21"/>
      <c r="G116" s="46"/>
      <c r="H116" s="18">
        <v>3453214.55</v>
      </c>
      <c r="I116" s="21">
        <v>0.029220254745008396</v>
      </c>
      <c r="J116" s="20">
        <v>33</v>
      </c>
      <c r="K116" s="21">
        <v>0.013205282112845138</v>
      </c>
      <c r="L116" s="21"/>
      <c r="M116" s="46"/>
      <c r="N116" s="18">
        <v>3245167.76</v>
      </c>
      <c r="O116" s="21">
        <v>0.028813652252188047</v>
      </c>
      <c r="P116" s="20">
        <v>31</v>
      </c>
      <c r="Q116" s="21">
        <v>0.013157894736842105</v>
      </c>
      <c r="R116" s="21"/>
      <c r="S116" s="46"/>
      <c r="T116" s="18">
        <v>3032744.82</v>
      </c>
      <c r="U116" s="21">
        <v>0.027501252547378098</v>
      </c>
      <c r="V116" s="20">
        <v>29</v>
      </c>
      <c r="W116" s="21">
        <v>0.012837538733953076</v>
      </c>
      <c r="X116" s="21"/>
      <c r="Y116" s="46"/>
      <c r="Z116" s="18">
        <v>3145218.97</v>
      </c>
      <c r="AA116" s="21">
        <v>0.029647274944430476</v>
      </c>
      <c r="AB116" s="20">
        <v>30</v>
      </c>
      <c r="AC116" s="21">
        <v>0.013979496738117428</v>
      </c>
      <c r="AD116" s="21"/>
      <c r="AE116" s="46"/>
      <c r="AF116" s="18">
        <v>3465621.77</v>
      </c>
      <c r="AG116" s="21">
        <v>0.033993188585824646</v>
      </c>
      <c r="AH116" s="20">
        <v>33</v>
      </c>
      <c r="AI116" s="21">
        <v>0.015980629539951573</v>
      </c>
      <c r="AJ116" s="21"/>
      <c r="AK116" s="46"/>
      <c r="AL116" s="18">
        <v>3871279.02</v>
      </c>
      <c r="AM116" s="21">
        <v>0.040246274012522607</v>
      </c>
      <c r="AN116" s="20">
        <v>37</v>
      </c>
      <c r="AO116" s="21">
        <v>0.019013360739979446</v>
      </c>
      <c r="AP116" s="21"/>
      <c r="AQ116" s="46"/>
      <c r="AR116" s="18">
        <v>3238809.96</v>
      </c>
      <c r="AS116" s="21">
        <v>0.036923269272439815</v>
      </c>
      <c r="AT116" s="20">
        <v>31</v>
      </c>
      <c r="AU116" s="21">
        <v>0.017663817663817662</v>
      </c>
      <c r="AV116" s="21"/>
      <c r="AW116" s="46"/>
      <c r="AX116" s="18">
        <v>2916031.13</v>
      </c>
      <c r="AY116" s="21">
        <v>0.035429597853679495</v>
      </c>
      <c r="AZ116" s="20">
        <v>28</v>
      </c>
      <c r="BA116" s="21">
        <v>0.01738050900062073</v>
      </c>
      <c r="BB116" s="21"/>
    </row>
    <row r="117" spans="1:54" ht="18">
      <c r="A117" s="19" t="s">
        <v>43</v>
      </c>
      <c r="B117" s="18">
        <v>3208541.11</v>
      </c>
      <c r="C117" s="21">
        <v>0.0261014419946581</v>
      </c>
      <c r="D117" s="20">
        <v>28</v>
      </c>
      <c r="E117" s="21">
        <v>0.010574018126888218</v>
      </c>
      <c r="F117" s="21"/>
      <c r="G117" s="46"/>
      <c r="H117" s="18">
        <v>3318503.53</v>
      </c>
      <c r="I117" s="21">
        <v>0.02808036312681748</v>
      </c>
      <c r="J117" s="20">
        <v>29</v>
      </c>
      <c r="K117" s="21">
        <v>0.011604641856742696</v>
      </c>
      <c r="L117" s="21"/>
      <c r="M117" s="46"/>
      <c r="N117" s="18">
        <v>3311233</v>
      </c>
      <c r="O117" s="21">
        <v>0.02940024160352481</v>
      </c>
      <c r="P117" s="20">
        <v>29</v>
      </c>
      <c r="Q117" s="21">
        <v>0.01230899830220713</v>
      </c>
      <c r="R117" s="21"/>
      <c r="S117" s="46"/>
      <c r="T117" s="18">
        <v>3786468.88</v>
      </c>
      <c r="U117" s="21">
        <v>0.03433610247883233</v>
      </c>
      <c r="V117" s="20">
        <v>33</v>
      </c>
      <c r="W117" s="21">
        <v>0.014608233731739707</v>
      </c>
      <c r="X117" s="21"/>
      <c r="Y117" s="46"/>
      <c r="Z117" s="18">
        <v>3299843.78</v>
      </c>
      <c r="AA117" s="21">
        <v>0.031104790080586586</v>
      </c>
      <c r="AB117" s="20">
        <v>29</v>
      </c>
      <c r="AC117" s="21">
        <v>0.013513513513513514</v>
      </c>
      <c r="AD117" s="21"/>
      <c r="AE117" s="46"/>
      <c r="AF117" s="18">
        <v>3191218.03</v>
      </c>
      <c r="AG117" s="21">
        <v>0.0313016490291362</v>
      </c>
      <c r="AH117" s="20">
        <v>28</v>
      </c>
      <c r="AI117" s="21">
        <v>0.013559322033898305</v>
      </c>
      <c r="AJ117" s="21"/>
      <c r="AK117" s="46"/>
      <c r="AL117" s="18">
        <v>3082381.94</v>
      </c>
      <c r="AM117" s="21">
        <v>0.0320448067751239</v>
      </c>
      <c r="AN117" s="20">
        <v>27</v>
      </c>
      <c r="AO117" s="21">
        <v>0.013874614594039054</v>
      </c>
      <c r="AP117" s="21"/>
      <c r="AQ117" s="46"/>
      <c r="AR117" s="18">
        <v>2513553.39</v>
      </c>
      <c r="AS117" s="21">
        <v>0.028655157232387894</v>
      </c>
      <c r="AT117" s="20">
        <v>22</v>
      </c>
      <c r="AU117" s="21">
        <v>0.012535612535612535</v>
      </c>
      <c r="AV117" s="21"/>
      <c r="AW117" s="46"/>
      <c r="AX117" s="18">
        <v>2276161.74</v>
      </c>
      <c r="AY117" s="21">
        <v>0.027655224345335225</v>
      </c>
      <c r="AZ117" s="20">
        <v>20</v>
      </c>
      <c r="BA117" s="21">
        <v>0.012414649286157667</v>
      </c>
      <c r="BB117" s="21"/>
    </row>
    <row r="118" spans="1:54" ht="18">
      <c r="A118" s="19" t="s">
        <v>44</v>
      </c>
      <c r="B118" s="18">
        <v>3722502.41</v>
      </c>
      <c r="C118" s="21">
        <v>0.030282510773125167</v>
      </c>
      <c r="D118" s="20">
        <v>30</v>
      </c>
      <c r="E118" s="21">
        <v>0.011329305135951661</v>
      </c>
      <c r="F118" s="21"/>
      <c r="G118" s="46"/>
      <c r="H118" s="18">
        <v>3215257.34</v>
      </c>
      <c r="I118" s="21">
        <v>0.027206719184464823</v>
      </c>
      <c r="J118" s="20">
        <v>26</v>
      </c>
      <c r="K118" s="21">
        <v>0.010404161664665866</v>
      </c>
      <c r="L118" s="21"/>
      <c r="M118" s="46"/>
      <c r="N118" s="18">
        <v>2964127.43</v>
      </c>
      <c r="O118" s="21">
        <v>0.026318311814854185</v>
      </c>
      <c r="P118" s="20">
        <v>24</v>
      </c>
      <c r="Q118" s="21">
        <v>0.010186757215619695</v>
      </c>
      <c r="R118" s="21"/>
      <c r="S118" s="46"/>
      <c r="T118" s="18">
        <v>2608129.59</v>
      </c>
      <c r="U118" s="21">
        <v>0.02365079648569961</v>
      </c>
      <c r="V118" s="20">
        <v>21</v>
      </c>
      <c r="W118" s="21">
        <v>0.009296148738379814</v>
      </c>
      <c r="X118" s="21"/>
      <c r="Y118" s="46"/>
      <c r="Z118" s="18">
        <v>2479690.74</v>
      </c>
      <c r="AA118" s="21">
        <v>0.023373912546997725</v>
      </c>
      <c r="AB118" s="20">
        <v>20</v>
      </c>
      <c r="AC118" s="21">
        <v>0.009319664492078284</v>
      </c>
      <c r="AD118" s="21"/>
      <c r="AE118" s="46"/>
      <c r="AF118" s="18">
        <v>2617709.07</v>
      </c>
      <c r="AG118" s="21">
        <v>0.02567628090567241</v>
      </c>
      <c r="AH118" s="20">
        <v>21</v>
      </c>
      <c r="AI118" s="21">
        <v>0.010169491525423728</v>
      </c>
      <c r="AJ118" s="21"/>
      <c r="AK118" s="46"/>
      <c r="AL118" s="18">
        <v>2350188.93</v>
      </c>
      <c r="AM118" s="21">
        <v>0.024432841747990906</v>
      </c>
      <c r="AN118" s="20">
        <v>19</v>
      </c>
      <c r="AO118" s="21">
        <v>0.009763617677286743</v>
      </c>
      <c r="AP118" s="21"/>
      <c r="AQ118" s="46"/>
      <c r="AR118" s="18">
        <v>2236231.06</v>
      </c>
      <c r="AS118" s="21">
        <v>0.02549361111133965</v>
      </c>
      <c r="AT118" s="20">
        <v>18</v>
      </c>
      <c r="AU118" s="21">
        <v>0.010256410256410256</v>
      </c>
      <c r="AV118" s="21"/>
      <c r="AW118" s="46"/>
      <c r="AX118" s="18">
        <v>2360474.96</v>
      </c>
      <c r="AY118" s="21">
        <v>0.028679624753004673</v>
      </c>
      <c r="AZ118" s="20">
        <v>19</v>
      </c>
      <c r="BA118" s="21">
        <v>0.011793916821849782</v>
      </c>
      <c r="BB118" s="21"/>
    </row>
    <row r="119" spans="1:54" ht="18">
      <c r="A119" s="19" t="s">
        <v>45</v>
      </c>
      <c r="B119" s="18">
        <v>2709650.77</v>
      </c>
      <c r="C119" s="21">
        <v>0.022042975288209928</v>
      </c>
      <c r="D119" s="20">
        <v>20</v>
      </c>
      <c r="E119" s="21">
        <v>0.0075528700906344415</v>
      </c>
      <c r="F119" s="21"/>
      <c r="G119" s="46"/>
      <c r="H119" s="18">
        <v>2859656.73</v>
      </c>
      <c r="I119" s="21">
        <v>0.024197714020948304</v>
      </c>
      <c r="J119" s="20">
        <v>21</v>
      </c>
      <c r="K119" s="21">
        <v>0.008403361344537815</v>
      </c>
      <c r="L119" s="21"/>
      <c r="M119" s="46"/>
      <c r="N119" s="18">
        <v>2993026.91</v>
      </c>
      <c r="O119" s="21">
        <v>0.02657490858536723</v>
      </c>
      <c r="P119" s="20">
        <v>22</v>
      </c>
      <c r="Q119" s="21">
        <v>0.00933786078098472</v>
      </c>
      <c r="R119" s="21"/>
      <c r="S119" s="46"/>
      <c r="T119" s="18">
        <v>2734892.47</v>
      </c>
      <c r="U119" s="21">
        <v>0.02480029576223716</v>
      </c>
      <c r="V119" s="20">
        <v>20</v>
      </c>
      <c r="W119" s="21">
        <v>0.008853474988933156</v>
      </c>
      <c r="X119" s="21"/>
      <c r="Y119" s="46"/>
      <c r="Z119" s="18">
        <v>2867765.72</v>
      </c>
      <c r="AA119" s="21">
        <v>0.027031961713321544</v>
      </c>
      <c r="AB119" s="20">
        <v>21</v>
      </c>
      <c r="AC119" s="21">
        <v>0.0097856477166822</v>
      </c>
      <c r="AD119" s="21"/>
      <c r="AE119" s="46"/>
      <c r="AF119" s="18">
        <v>2854408.72</v>
      </c>
      <c r="AG119" s="21">
        <v>0.0279979929604327</v>
      </c>
      <c r="AH119" s="20">
        <v>21</v>
      </c>
      <c r="AI119" s="21">
        <v>0.010169491525423728</v>
      </c>
      <c r="AJ119" s="21"/>
      <c r="AK119" s="46"/>
      <c r="AL119" s="18">
        <v>2859139.35</v>
      </c>
      <c r="AM119" s="21">
        <v>0.02972395043746699</v>
      </c>
      <c r="AN119" s="20">
        <v>21</v>
      </c>
      <c r="AO119" s="21">
        <v>0.01079136690647482</v>
      </c>
      <c r="AP119" s="21"/>
      <c r="AQ119" s="46"/>
      <c r="AR119" s="18">
        <v>2582229.4</v>
      </c>
      <c r="AS119" s="21">
        <v>0.02943808146724691</v>
      </c>
      <c r="AT119" s="20">
        <v>19</v>
      </c>
      <c r="AU119" s="21">
        <v>0.010826210826210826</v>
      </c>
      <c r="AV119" s="21"/>
      <c r="AW119" s="46"/>
      <c r="AX119" s="18">
        <v>2852499</v>
      </c>
      <c r="AY119" s="21">
        <v>0.03465768640406212</v>
      </c>
      <c r="AZ119" s="20">
        <v>21</v>
      </c>
      <c r="BA119" s="21">
        <v>0.01303538175046555</v>
      </c>
      <c r="BB119" s="21"/>
    </row>
    <row r="120" spans="1:54" ht="18">
      <c r="A120" s="19" t="s">
        <v>46</v>
      </c>
      <c r="B120" s="18">
        <v>2293648.39</v>
      </c>
      <c r="C120" s="21">
        <v>0.018658801104694568</v>
      </c>
      <c r="D120" s="20">
        <v>16</v>
      </c>
      <c r="E120" s="21">
        <v>0.006042296072507553</v>
      </c>
      <c r="F120" s="21"/>
      <c r="G120" s="46"/>
      <c r="H120" s="18">
        <v>1866291.29</v>
      </c>
      <c r="I120" s="21">
        <v>0.015792099254936343</v>
      </c>
      <c r="J120" s="20">
        <v>13</v>
      </c>
      <c r="K120" s="21">
        <v>0.005202080832332933</v>
      </c>
      <c r="L120" s="21"/>
      <c r="M120" s="46"/>
      <c r="N120" s="18">
        <v>2017184</v>
      </c>
      <c r="O120" s="21">
        <v>0.017910457209977245</v>
      </c>
      <c r="P120" s="20">
        <v>14</v>
      </c>
      <c r="Q120" s="21">
        <v>0.005942275042444821</v>
      </c>
      <c r="R120" s="21"/>
      <c r="S120" s="46"/>
      <c r="T120" s="18">
        <v>1153682.14</v>
      </c>
      <c r="U120" s="21">
        <v>0.01046171233474883</v>
      </c>
      <c r="V120" s="20">
        <v>8</v>
      </c>
      <c r="W120" s="21">
        <v>0.0035413899955732625</v>
      </c>
      <c r="X120" s="21"/>
      <c r="Y120" s="46"/>
      <c r="Z120" s="18">
        <v>1297442.84</v>
      </c>
      <c r="AA120" s="21">
        <v>0.012229878100399069</v>
      </c>
      <c r="AB120" s="20">
        <v>9</v>
      </c>
      <c r="AC120" s="21">
        <v>0.004193849021435228</v>
      </c>
      <c r="AD120" s="21"/>
      <c r="AE120" s="46"/>
      <c r="AF120" s="18">
        <v>1439522.76</v>
      </c>
      <c r="AG120" s="21">
        <v>0.0141198237724213</v>
      </c>
      <c r="AH120" s="20">
        <v>10</v>
      </c>
      <c r="AI120" s="21">
        <v>0.004842615012106538</v>
      </c>
      <c r="AJ120" s="21"/>
      <c r="AK120" s="46"/>
      <c r="AL120" s="18">
        <v>1292468.23</v>
      </c>
      <c r="AM120" s="21">
        <v>0.013436652400492716</v>
      </c>
      <c r="AN120" s="20">
        <v>9</v>
      </c>
      <c r="AO120" s="21">
        <v>0.0046248715313463515</v>
      </c>
      <c r="AP120" s="21"/>
      <c r="AQ120" s="46"/>
      <c r="AR120" s="18">
        <v>1145745.09</v>
      </c>
      <c r="AS120" s="21">
        <v>0.013061789669081355</v>
      </c>
      <c r="AT120" s="20">
        <v>8</v>
      </c>
      <c r="AU120" s="21">
        <v>0.004558404558404558</v>
      </c>
      <c r="AV120" s="21"/>
      <c r="AW120" s="46"/>
      <c r="AX120" s="18">
        <v>1455496.61</v>
      </c>
      <c r="AY120" s="21">
        <v>0.017684193779403782</v>
      </c>
      <c r="AZ120" s="20">
        <v>10</v>
      </c>
      <c r="BA120" s="21">
        <v>0.006207324643078833</v>
      </c>
      <c r="BB120" s="21"/>
    </row>
    <row r="121" spans="1:54" ht="18">
      <c r="A121" s="19" t="s">
        <v>47</v>
      </c>
      <c r="B121" s="18">
        <v>4169149.76</v>
      </c>
      <c r="C121" s="21">
        <v>0.0339159814061671</v>
      </c>
      <c r="D121" s="20">
        <v>26</v>
      </c>
      <c r="E121" s="21">
        <v>0.009818731117824773</v>
      </c>
      <c r="F121" s="21"/>
      <c r="G121" s="46"/>
      <c r="H121" s="18">
        <v>4150101.8</v>
      </c>
      <c r="I121" s="21">
        <v>0.035117143767889505</v>
      </c>
      <c r="J121" s="20">
        <v>26</v>
      </c>
      <c r="K121" s="21">
        <v>0.010404161664665866</v>
      </c>
      <c r="L121" s="21"/>
      <c r="M121" s="46"/>
      <c r="N121" s="18">
        <v>3543241.66</v>
      </c>
      <c r="O121" s="21">
        <v>0.031460232748246435</v>
      </c>
      <c r="P121" s="20">
        <v>22</v>
      </c>
      <c r="Q121" s="21">
        <v>0.00933786078098472</v>
      </c>
      <c r="R121" s="21"/>
      <c r="S121" s="46"/>
      <c r="T121" s="18">
        <v>3890553.28</v>
      </c>
      <c r="U121" s="21">
        <v>0.0352799508869692</v>
      </c>
      <c r="V121" s="20">
        <v>24</v>
      </c>
      <c r="W121" s="21">
        <v>0.010624169986719787</v>
      </c>
      <c r="X121" s="21"/>
      <c r="Y121" s="46"/>
      <c r="Z121" s="18">
        <v>3725612.3</v>
      </c>
      <c r="AA121" s="21">
        <v>0.03511814383926725</v>
      </c>
      <c r="AB121" s="20">
        <v>23</v>
      </c>
      <c r="AC121" s="21">
        <v>0.010717614165890028</v>
      </c>
      <c r="AD121" s="21"/>
      <c r="AE121" s="46"/>
      <c r="AF121" s="18">
        <v>3414953.08</v>
      </c>
      <c r="AG121" s="21">
        <v>0.0334961954201317</v>
      </c>
      <c r="AH121" s="20">
        <v>21</v>
      </c>
      <c r="AI121" s="21">
        <v>0.010169491525423728</v>
      </c>
      <c r="AJ121" s="21"/>
      <c r="AK121" s="46"/>
      <c r="AL121" s="18">
        <v>3729256.75</v>
      </c>
      <c r="AM121" s="21">
        <v>0.038769793716276625</v>
      </c>
      <c r="AN121" s="20">
        <v>23</v>
      </c>
      <c r="AO121" s="21">
        <v>0.011819116135662899</v>
      </c>
      <c r="AP121" s="21"/>
      <c r="AQ121" s="46"/>
      <c r="AR121" s="18">
        <v>4225859.65</v>
      </c>
      <c r="AS121" s="21">
        <v>0.04817589043245015</v>
      </c>
      <c r="AT121" s="20">
        <v>26</v>
      </c>
      <c r="AU121" s="21">
        <v>0.014814814814814815</v>
      </c>
      <c r="AV121" s="21"/>
      <c r="AW121" s="46"/>
      <c r="AX121" s="18">
        <v>3593746.3</v>
      </c>
      <c r="AY121" s="21">
        <v>0.04366379524801185</v>
      </c>
      <c r="AZ121" s="20">
        <v>22</v>
      </c>
      <c r="BA121" s="21">
        <v>0.013656114214773432</v>
      </c>
      <c r="BB121" s="21"/>
    </row>
    <row r="122" spans="1:54" ht="18">
      <c r="A122" s="19" t="s">
        <v>48</v>
      </c>
      <c r="B122" s="18">
        <v>3390832.46</v>
      </c>
      <c r="C122" s="21">
        <v>0.027584379858013982</v>
      </c>
      <c r="D122" s="20">
        <v>18</v>
      </c>
      <c r="E122" s="21">
        <v>0.006797583081570997</v>
      </c>
      <c r="F122" s="21"/>
      <c r="G122" s="46"/>
      <c r="H122" s="18">
        <v>3370423.03</v>
      </c>
      <c r="I122" s="21">
        <v>0.028519693204421104</v>
      </c>
      <c r="J122" s="20">
        <v>18</v>
      </c>
      <c r="K122" s="21">
        <v>0.007202881152460984</v>
      </c>
      <c r="L122" s="21"/>
      <c r="M122" s="46"/>
      <c r="N122" s="18">
        <v>3775096.49</v>
      </c>
      <c r="O122" s="21">
        <v>0.0335188580455131</v>
      </c>
      <c r="P122" s="20">
        <v>20</v>
      </c>
      <c r="Q122" s="21">
        <v>0.008488964346349746</v>
      </c>
      <c r="R122" s="21"/>
      <c r="S122" s="46"/>
      <c r="T122" s="18">
        <v>3972390.8</v>
      </c>
      <c r="U122" s="21">
        <v>0.036022062221404215</v>
      </c>
      <c r="V122" s="20">
        <v>21</v>
      </c>
      <c r="W122" s="21">
        <v>0.009296148738379814</v>
      </c>
      <c r="X122" s="21"/>
      <c r="Y122" s="46"/>
      <c r="Z122" s="18">
        <v>3766760.63</v>
      </c>
      <c r="AA122" s="21">
        <v>0.03550601376649656</v>
      </c>
      <c r="AB122" s="20">
        <v>20</v>
      </c>
      <c r="AC122" s="21">
        <v>0.009319664492078284</v>
      </c>
      <c r="AD122" s="21"/>
      <c r="AE122" s="46"/>
      <c r="AF122" s="18">
        <v>3193941.61</v>
      </c>
      <c r="AG122" s="21">
        <v>0.031328363764532324</v>
      </c>
      <c r="AH122" s="20">
        <v>17</v>
      </c>
      <c r="AI122" s="21">
        <v>0.008232445520581114</v>
      </c>
      <c r="AJ122" s="21"/>
      <c r="AK122" s="46"/>
      <c r="AL122" s="18">
        <v>2973011</v>
      </c>
      <c r="AM122" s="21">
        <v>0.030907773562713608</v>
      </c>
      <c r="AN122" s="20">
        <v>16</v>
      </c>
      <c r="AO122" s="21">
        <v>0.008221993833504625</v>
      </c>
      <c r="AP122" s="21"/>
      <c r="AQ122" s="46"/>
      <c r="AR122" s="18">
        <v>3145606.93</v>
      </c>
      <c r="AS122" s="21">
        <v>0.0358607306807352</v>
      </c>
      <c r="AT122" s="20">
        <v>17</v>
      </c>
      <c r="AU122" s="21">
        <v>0.009686609686609686</v>
      </c>
      <c r="AV122" s="21"/>
      <c r="AW122" s="46"/>
      <c r="AX122" s="18">
        <v>3137443.12</v>
      </c>
      <c r="AY122" s="21">
        <v>0.038119739836382845</v>
      </c>
      <c r="AZ122" s="20">
        <v>17</v>
      </c>
      <c r="BA122" s="21">
        <v>0.010552451893234015</v>
      </c>
      <c r="BB122" s="21"/>
    </row>
    <row r="123" spans="1:54" ht="18">
      <c r="A123" s="19" t="s">
        <v>49</v>
      </c>
      <c r="B123" s="18">
        <v>1483575.4</v>
      </c>
      <c r="C123" s="21">
        <v>0.012068867413639495</v>
      </c>
      <c r="D123" s="20">
        <v>7</v>
      </c>
      <c r="E123" s="21">
        <v>0.0026435045317220545</v>
      </c>
      <c r="F123" s="21"/>
      <c r="G123" s="46"/>
      <c r="H123" s="18">
        <v>2725652.36</v>
      </c>
      <c r="I123" s="21">
        <v>0.0230638019017768</v>
      </c>
      <c r="J123" s="20">
        <v>13</v>
      </c>
      <c r="K123" s="21">
        <v>0.005202080832332933</v>
      </c>
      <c r="L123" s="21"/>
      <c r="M123" s="46"/>
      <c r="N123" s="18">
        <v>2941899.61</v>
      </c>
      <c r="O123" s="21">
        <v>0.026120952318159245</v>
      </c>
      <c r="P123" s="20">
        <v>14</v>
      </c>
      <c r="Q123" s="21">
        <v>0.005942275042444821</v>
      </c>
      <c r="R123" s="21"/>
      <c r="S123" s="46"/>
      <c r="T123" s="18">
        <v>3149652.16</v>
      </c>
      <c r="U123" s="21">
        <v>0.028561380739100542</v>
      </c>
      <c r="V123" s="20">
        <v>15</v>
      </c>
      <c r="W123" s="21">
        <v>0.006640106241699867</v>
      </c>
      <c r="X123" s="21"/>
      <c r="Y123" s="46"/>
      <c r="Z123" s="18">
        <v>2923635.98</v>
      </c>
      <c r="AA123" s="21">
        <v>0.027558602616621457</v>
      </c>
      <c r="AB123" s="20">
        <v>14</v>
      </c>
      <c r="AC123" s="21">
        <v>0.0065237651444548</v>
      </c>
      <c r="AD123" s="21"/>
      <c r="AE123" s="46"/>
      <c r="AF123" s="18">
        <v>2917448.2</v>
      </c>
      <c r="AG123" s="21">
        <v>0.02861632729528204</v>
      </c>
      <c r="AH123" s="20">
        <v>14</v>
      </c>
      <c r="AI123" s="21">
        <v>0.006779661016949152</v>
      </c>
      <c r="AJ123" s="21"/>
      <c r="AK123" s="46"/>
      <c r="AL123" s="18">
        <v>3125791.34</v>
      </c>
      <c r="AM123" s="21">
        <v>0.03249609602554822</v>
      </c>
      <c r="AN123" s="20">
        <v>15</v>
      </c>
      <c r="AO123" s="21">
        <v>0.007708119218910586</v>
      </c>
      <c r="AP123" s="21"/>
      <c r="AQ123" s="46"/>
      <c r="AR123" s="18">
        <v>3116266.18</v>
      </c>
      <c r="AS123" s="21">
        <v>0.03552623855977564</v>
      </c>
      <c r="AT123" s="20">
        <v>15</v>
      </c>
      <c r="AU123" s="21">
        <v>0.008547008547008548</v>
      </c>
      <c r="AV123" s="21"/>
      <c r="AW123" s="46"/>
      <c r="AX123" s="18">
        <v>2911257.63</v>
      </c>
      <c r="AY123" s="21">
        <v>0.03537160012395205</v>
      </c>
      <c r="AZ123" s="20">
        <v>14</v>
      </c>
      <c r="BA123" s="21">
        <v>0.008690254500310366</v>
      </c>
      <c r="BB123" s="21"/>
    </row>
    <row r="124" spans="1:54" ht="18">
      <c r="A124" s="19" t="s">
        <v>50</v>
      </c>
      <c r="B124" s="18">
        <v>971779.67</v>
      </c>
      <c r="C124" s="21">
        <v>0.007905415520168602</v>
      </c>
      <c r="D124" s="20">
        <v>4</v>
      </c>
      <c r="E124" s="21">
        <v>0.0015105740181268882</v>
      </c>
      <c r="F124" s="21"/>
      <c r="G124" s="46"/>
      <c r="H124" s="18">
        <v>1197544.71</v>
      </c>
      <c r="I124" s="21">
        <v>0.01013332968110458</v>
      </c>
      <c r="J124" s="20">
        <v>5</v>
      </c>
      <c r="K124" s="21">
        <v>0.0020008003201280513</v>
      </c>
      <c r="L124" s="21"/>
      <c r="M124" s="46"/>
      <c r="N124" s="18">
        <v>1201617.82</v>
      </c>
      <c r="O124" s="21">
        <v>0.01066909342323563</v>
      </c>
      <c r="P124" s="20">
        <v>5</v>
      </c>
      <c r="Q124" s="21">
        <v>0.0021222410865874364</v>
      </c>
      <c r="R124" s="21"/>
      <c r="S124" s="46"/>
      <c r="T124" s="18">
        <v>1201171.14</v>
      </c>
      <c r="U124" s="21">
        <v>0.010892347637003648</v>
      </c>
      <c r="V124" s="20">
        <v>5</v>
      </c>
      <c r="W124" s="21">
        <v>0.002213368747233289</v>
      </c>
      <c r="X124" s="21"/>
      <c r="Y124" s="46"/>
      <c r="Z124" s="18">
        <v>1447819.09</v>
      </c>
      <c r="AA124" s="21">
        <v>0.013647345714382845</v>
      </c>
      <c r="AB124" s="20">
        <v>6</v>
      </c>
      <c r="AC124" s="21">
        <v>0.0027958993476234857</v>
      </c>
      <c r="AD124" s="21"/>
      <c r="AE124" s="46"/>
      <c r="AF124" s="18">
        <v>1674288.57</v>
      </c>
      <c r="AG124" s="21">
        <v>0.016422567401837583</v>
      </c>
      <c r="AH124" s="20">
        <v>7</v>
      </c>
      <c r="AI124" s="21">
        <v>0.003389830508474576</v>
      </c>
      <c r="AJ124" s="21"/>
      <c r="AK124" s="46"/>
      <c r="AL124" s="18">
        <v>1426599.4</v>
      </c>
      <c r="AM124" s="21">
        <v>0.014831095888949987</v>
      </c>
      <c r="AN124" s="20">
        <v>6</v>
      </c>
      <c r="AO124" s="21">
        <v>0.003083247687564234</v>
      </c>
      <c r="AP124" s="21"/>
      <c r="AQ124" s="46"/>
      <c r="AR124" s="18">
        <v>1904042.3</v>
      </c>
      <c r="AS124" s="21">
        <v>0.021706573530796365</v>
      </c>
      <c r="AT124" s="20">
        <v>8</v>
      </c>
      <c r="AU124" s="21">
        <v>0.004558404558404558</v>
      </c>
      <c r="AV124" s="21"/>
      <c r="AW124" s="46"/>
      <c r="AX124" s="18">
        <v>1900764.07</v>
      </c>
      <c r="AY124" s="21">
        <v>0.023094165875665082</v>
      </c>
      <c r="AZ124" s="20">
        <v>8</v>
      </c>
      <c r="BA124" s="21">
        <v>0.004965859714463066</v>
      </c>
      <c r="BB124" s="21"/>
    </row>
    <row r="125" spans="1:54" ht="18">
      <c r="A125" s="19" t="s">
        <v>51</v>
      </c>
      <c r="B125" s="18">
        <v>4845522.7</v>
      </c>
      <c r="C125" s="21">
        <v>0.039418266854573385</v>
      </c>
      <c r="D125" s="20">
        <v>15</v>
      </c>
      <c r="E125" s="21">
        <v>0.0056646525679758305</v>
      </c>
      <c r="F125" s="21"/>
      <c r="G125" s="46"/>
      <c r="H125" s="18">
        <v>4567616.11</v>
      </c>
      <c r="I125" s="21">
        <v>0.03865004747869034</v>
      </c>
      <c r="J125" s="20">
        <v>14</v>
      </c>
      <c r="K125" s="21">
        <v>0.0056022408963585435</v>
      </c>
      <c r="L125" s="21"/>
      <c r="M125" s="46"/>
      <c r="N125" s="18">
        <v>4565918.75</v>
      </c>
      <c r="O125" s="21">
        <v>0.040540522032748515</v>
      </c>
      <c r="P125" s="20">
        <v>14</v>
      </c>
      <c r="Q125" s="21">
        <v>0.005942275042444821</v>
      </c>
      <c r="R125" s="21"/>
      <c r="S125" s="46"/>
      <c r="T125" s="18">
        <v>5976957.359999999</v>
      </c>
      <c r="U125" s="21">
        <v>0.05419968496468169</v>
      </c>
      <c r="V125" s="20">
        <v>19</v>
      </c>
      <c r="W125" s="21">
        <v>0.008410801239486499</v>
      </c>
      <c r="X125" s="21"/>
      <c r="Y125" s="46"/>
      <c r="Z125" s="18">
        <v>6014095.350000001</v>
      </c>
      <c r="AA125" s="21">
        <v>0.0566897058946172</v>
      </c>
      <c r="AB125" s="20">
        <v>19</v>
      </c>
      <c r="AC125" s="21">
        <v>0.008853681267474371</v>
      </c>
      <c r="AD125" s="21"/>
      <c r="AE125" s="46"/>
      <c r="AF125" s="18">
        <v>6007661.100000001</v>
      </c>
      <c r="AG125" s="21">
        <v>0.0589272489282703</v>
      </c>
      <c r="AH125" s="20">
        <v>19</v>
      </c>
      <c r="AI125" s="21">
        <v>0.009200968523002421</v>
      </c>
      <c r="AJ125" s="21"/>
      <c r="AK125" s="46"/>
      <c r="AL125" s="18">
        <v>6252122.300000001</v>
      </c>
      <c r="AM125" s="21">
        <v>0.06499780200436266</v>
      </c>
      <c r="AN125" s="20">
        <v>20</v>
      </c>
      <c r="AO125" s="21">
        <v>0.010277492291880781</v>
      </c>
      <c r="AP125" s="21"/>
      <c r="AQ125" s="46"/>
      <c r="AR125" s="18">
        <v>4898568.61</v>
      </c>
      <c r="AS125" s="21">
        <v>0.05584494615934528</v>
      </c>
      <c r="AT125" s="20">
        <v>15</v>
      </c>
      <c r="AU125" s="21">
        <v>0.008547008547008548</v>
      </c>
      <c r="AV125" s="21"/>
      <c r="AW125" s="46"/>
      <c r="AX125" s="18">
        <v>5576654.469999999</v>
      </c>
      <c r="AY125" s="21">
        <v>0.0677560068575208</v>
      </c>
      <c r="AZ125" s="20">
        <v>17</v>
      </c>
      <c r="BA125" s="21">
        <v>0.010552451893234015</v>
      </c>
      <c r="BB125" s="21"/>
    </row>
    <row r="126" spans="1:54" ht="18">
      <c r="A126" s="19"/>
      <c r="B126" s="18"/>
      <c r="C126" s="21"/>
      <c r="D126" s="20"/>
      <c r="E126" s="21"/>
      <c r="F126" s="21"/>
      <c r="G126" s="46"/>
      <c r="H126" s="18"/>
      <c r="I126" s="21"/>
      <c r="J126" s="20"/>
      <c r="K126" s="21"/>
      <c r="L126" s="21"/>
      <c r="M126" s="46"/>
      <c r="N126" s="18"/>
      <c r="O126" s="21"/>
      <c r="P126" s="20"/>
      <c r="Q126" s="21"/>
      <c r="R126" s="21"/>
      <c r="S126" s="46"/>
      <c r="T126" s="18"/>
      <c r="U126" s="21"/>
      <c r="V126" s="20"/>
      <c r="W126" s="21"/>
      <c r="X126" s="21"/>
      <c r="Y126" s="46"/>
      <c r="Z126" s="18"/>
      <c r="AA126" s="21"/>
      <c r="AB126" s="20"/>
      <c r="AC126" s="21"/>
      <c r="AD126" s="21"/>
      <c r="AE126" s="46"/>
      <c r="AF126" s="18"/>
      <c r="AG126" s="21"/>
      <c r="AH126" s="20"/>
      <c r="AI126" s="21"/>
      <c r="AJ126" s="21"/>
      <c r="AK126" s="46"/>
      <c r="AL126" s="18"/>
      <c r="AM126" s="21"/>
      <c r="AN126" s="20"/>
      <c r="AO126" s="21"/>
      <c r="AP126" s="21"/>
      <c r="AQ126" s="46"/>
      <c r="AR126" s="18"/>
      <c r="AS126" s="21"/>
      <c r="AT126" s="20"/>
      <c r="AU126" s="21"/>
      <c r="AV126" s="21"/>
      <c r="AW126" s="46"/>
      <c r="AX126" s="18"/>
      <c r="AY126" s="21"/>
      <c r="AZ126" s="20"/>
      <c r="BA126" s="21"/>
      <c r="BB126" s="21"/>
    </row>
    <row r="127" spans="1:54" ht="18.75" thickBot="1">
      <c r="A127" s="22"/>
      <c r="B127" s="23">
        <f>SUM(B108:B126)</f>
        <v>122925818.07000002</v>
      </c>
      <c r="C127" s="26"/>
      <c r="D127" s="25">
        <f>SUM(D108:D126)</f>
        <v>2648</v>
      </c>
      <c r="E127" s="26"/>
      <c r="F127" s="26"/>
      <c r="G127" s="46"/>
      <c r="H127" s="23">
        <f>SUM(H108:H126)</f>
        <v>118178796.86999997</v>
      </c>
      <c r="I127" s="26"/>
      <c r="J127" s="25">
        <f>SUM(J108:J126)</f>
        <v>2499</v>
      </c>
      <c r="K127" s="26"/>
      <c r="L127" s="26"/>
      <c r="M127" s="46"/>
      <c r="N127" s="23">
        <f>SUM(N108:N126)</f>
        <v>112626047.24999999</v>
      </c>
      <c r="O127" s="26"/>
      <c r="P127" s="25">
        <f>SUM(P108:P126)</f>
        <v>2356</v>
      </c>
      <c r="Q127" s="26"/>
      <c r="R127" s="26"/>
      <c r="S127" s="46"/>
      <c r="T127" s="23">
        <f>SUM(T108:T126)</f>
        <v>110276607.02999996</v>
      </c>
      <c r="U127" s="26"/>
      <c r="V127" s="25">
        <f>SUM(V108:V126)</f>
        <v>2259</v>
      </c>
      <c r="W127" s="26"/>
      <c r="X127" s="26"/>
      <c r="Y127" s="46"/>
      <c r="Z127" s="23">
        <f>SUM(Z108:Z126)</f>
        <v>106087961.73999998</v>
      </c>
      <c r="AA127" s="26"/>
      <c r="AB127" s="25">
        <f>SUM(AB108:AB126)</f>
        <v>2146</v>
      </c>
      <c r="AC127" s="26"/>
      <c r="AD127" s="26"/>
      <c r="AE127" s="46"/>
      <c r="AF127" s="23">
        <f>SUM(AF108:AF126)</f>
        <v>101950476.38</v>
      </c>
      <c r="AG127" s="26"/>
      <c r="AH127" s="25">
        <f>SUM(AH108:AH126)</f>
        <v>2065</v>
      </c>
      <c r="AI127" s="26"/>
      <c r="AJ127" s="26"/>
      <c r="AK127" s="46"/>
      <c r="AL127" s="23">
        <f>SUM(AL108:AL126)</f>
        <v>96189749.61000001</v>
      </c>
      <c r="AM127" s="26"/>
      <c r="AN127" s="25">
        <f>SUM(AN108:AN126)</f>
        <v>1946</v>
      </c>
      <c r="AO127" s="26"/>
      <c r="AP127" s="26"/>
      <c r="AQ127" s="46"/>
      <c r="AR127" s="23">
        <f>SUM(AR108:AR126)</f>
        <v>87717312.79000002</v>
      </c>
      <c r="AS127" s="26"/>
      <c r="AT127" s="25">
        <f>SUM(AT108:AT126)</f>
        <v>1755</v>
      </c>
      <c r="AU127" s="26"/>
      <c r="AV127" s="26"/>
      <c r="AW127" s="46"/>
      <c r="AX127" s="23">
        <f>SUM(AX108:AX126)</f>
        <v>82304945.77000003</v>
      </c>
      <c r="AY127" s="26"/>
      <c r="AZ127" s="25">
        <f>SUM(AZ108:AZ126)</f>
        <v>1611</v>
      </c>
      <c r="BA127" s="26"/>
      <c r="BB127" s="26"/>
    </row>
    <row r="128" spans="1:54" ht="18.75" thickTop="1">
      <c r="A128" s="19"/>
      <c r="B128" s="18"/>
      <c r="C128" s="21"/>
      <c r="D128" s="20"/>
      <c r="E128" s="21"/>
      <c r="F128" s="21"/>
      <c r="G128" s="46"/>
      <c r="H128" s="18"/>
      <c r="I128" s="21"/>
      <c r="J128" s="20"/>
      <c r="K128" s="21"/>
      <c r="L128" s="21"/>
      <c r="M128" s="46"/>
      <c r="N128" s="18"/>
      <c r="O128" s="21"/>
      <c r="P128" s="20"/>
      <c r="Q128" s="21"/>
      <c r="R128" s="21"/>
      <c r="S128" s="46"/>
      <c r="T128" s="18"/>
      <c r="U128" s="21"/>
      <c r="V128" s="20"/>
      <c r="W128" s="21"/>
      <c r="X128" s="21"/>
      <c r="Y128" s="46"/>
      <c r="Z128" s="18"/>
      <c r="AA128" s="21"/>
      <c r="AB128" s="20"/>
      <c r="AC128" s="21"/>
      <c r="AD128" s="21"/>
      <c r="AE128" s="46"/>
      <c r="AF128" s="18"/>
      <c r="AG128" s="21"/>
      <c r="AH128" s="20"/>
      <c r="AI128" s="21"/>
      <c r="AJ128" s="21"/>
      <c r="AK128" s="46"/>
      <c r="AL128" s="18"/>
      <c r="AM128" s="21"/>
      <c r="AN128" s="20"/>
      <c r="AO128" s="21"/>
      <c r="AP128" s="21"/>
      <c r="AQ128" s="46"/>
      <c r="AR128" s="18"/>
      <c r="AS128" s="21"/>
      <c r="AT128" s="20"/>
      <c r="AU128" s="21"/>
      <c r="AV128" s="21"/>
      <c r="AW128" s="46"/>
      <c r="AX128" s="18"/>
      <c r="AY128" s="21"/>
      <c r="AZ128" s="20"/>
      <c r="BA128" s="21"/>
      <c r="BB128" s="21"/>
    </row>
    <row r="129" spans="1:54" ht="18">
      <c r="A129" s="19"/>
      <c r="B129" s="19"/>
      <c r="C129" s="18"/>
      <c r="D129" s="21"/>
      <c r="E129" s="20"/>
      <c r="F129" s="21"/>
      <c r="G129" s="46"/>
      <c r="H129" s="19"/>
      <c r="I129" s="18"/>
      <c r="J129" s="21"/>
      <c r="K129" s="20"/>
      <c r="L129" s="21"/>
      <c r="M129" s="46"/>
      <c r="N129" s="19"/>
      <c r="O129" s="18"/>
      <c r="P129" s="21"/>
      <c r="Q129" s="20"/>
      <c r="R129" s="21"/>
      <c r="S129" s="46"/>
      <c r="T129" s="19"/>
      <c r="U129" s="18"/>
      <c r="V129" s="21"/>
      <c r="W129" s="20"/>
      <c r="X129" s="21"/>
      <c r="Y129" s="46"/>
      <c r="Z129" s="19"/>
      <c r="AA129" s="18"/>
      <c r="AB129" s="21"/>
      <c r="AC129" s="20"/>
      <c r="AD129" s="21"/>
      <c r="AE129" s="46"/>
      <c r="AF129" s="19"/>
      <c r="AG129" s="18"/>
      <c r="AH129" s="21"/>
      <c r="AI129" s="20"/>
      <c r="AJ129" s="21"/>
      <c r="AK129" s="46"/>
      <c r="AL129" s="19"/>
      <c r="AM129" s="18"/>
      <c r="AN129" s="21"/>
      <c r="AO129" s="20"/>
      <c r="AP129" s="21"/>
      <c r="AQ129" s="46"/>
      <c r="AR129" s="19"/>
      <c r="AS129" s="18"/>
      <c r="AT129" s="21"/>
      <c r="AU129" s="20"/>
      <c r="AV129" s="21"/>
      <c r="AW129" s="46"/>
      <c r="AX129" s="19"/>
      <c r="AY129" s="18"/>
      <c r="AZ129" s="21"/>
      <c r="BA129" s="20"/>
      <c r="BB129" s="21"/>
    </row>
    <row r="130" spans="1:54" ht="18">
      <c r="A130" s="22" t="s">
        <v>99</v>
      </c>
      <c r="B130" s="22"/>
      <c r="C130" s="27">
        <f>+B127/D127</f>
        <v>46422.1367333837</v>
      </c>
      <c r="D130" s="21"/>
      <c r="E130" s="20"/>
      <c r="F130" s="21"/>
      <c r="G130" s="46"/>
      <c r="H130" s="22" t="s">
        <v>99</v>
      </c>
      <c r="I130" s="27">
        <f>+H127/J127</f>
        <v>47290.43492196878</v>
      </c>
      <c r="J130" s="21"/>
      <c r="K130" s="20"/>
      <c r="L130" s="21"/>
      <c r="M130" s="46"/>
      <c r="N130" s="22" t="s">
        <v>99</v>
      </c>
      <c r="O130" s="27">
        <f>+N127/P127</f>
        <v>47803.924978777584</v>
      </c>
      <c r="P130" s="21"/>
      <c r="Q130" s="20"/>
      <c r="R130" s="21"/>
      <c r="S130" s="46"/>
      <c r="T130" s="22" t="s">
        <v>99</v>
      </c>
      <c r="U130" s="27">
        <f>+T127/V127</f>
        <v>48816.559110225746</v>
      </c>
      <c r="V130" s="21"/>
      <c r="W130" s="20"/>
      <c r="X130" s="21"/>
      <c r="Y130" s="46"/>
      <c r="Z130" s="22" t="s">
        <v>99</v>
      </c>
      <c r="AA130" s="27">
        <f>+Z127/AB127</f>
        <v>49435.21050326187</v>
      </c>
      <c r="AB130" s="21"/>
      <c r="AC130" s="20"/>
      <c r="AD130" s="21"/>
      <c r="AE130" s="46"/>
      <c r="AF130" s="22" t="s">
        <v>99</v>
      </c>
      <c r="AG130" s="27">
        <f>+AF127/AH127</f>
        <v>49370.690740920094</v>
      </c>
      <c r="AH130" s="21"/>
      <c r="AI130" s="20"/>
      <c r="AJ130" s="21"/>
      <c r="AK130" s="46"/>
      <c r="AL130" s="22" t="s">
        <v>99</v>
      </c>
      <c r="AM130" s="27">
        <f>+AL127/AN127</f>
        <v>49429.470508735874</v>
      </c>
      <c r="AN130" s="21"/>
      <c r="AO130" s="20"/>
      <c r="AP130" s="21"/>
      <c r="AQ130" s="46"/>
      <c r="AR130" s="22" t="s">
        <v>99</v>
      </c>
      <c r="AS130" s="27">
        <f>+AR127/AT127</f>
        <v>49981.37480911682</v>
      </c>
      <c r="AT130" s="21"/>
      <c r="AU130" s="20"/>
      <c r="AV130" s="21"/>
      <c r="AW130" s="46"/>
      <c r="AX130" s="22" t="s">
        <v>99</v>
      </c>
      <c r="AY130" s="27">
        <f>+AX127/AZ127</f>
        <v>51089.351812538815</v>
      </c>
      <c r="AZ130" s="21"/>
      <c r="BA130" s="20"/>
      <c r="BB130" s="21"/>
    </row>
    <row r="131" spans="1:54" ht="18">
      <c r="A131" s="19"/>
      <c r="B131" s="19"/>
      <c r="C131" s="18"/>
      <c r="D131" s="21"/>
      <c r="E131" s="20"/>
      <c r="F131" s="21"/>
      <c r="G131" s="46"/>
      <c r="H131" s="19"/>
      <c r="I131" s="18"/>
      <c r="J131" s="21"/>
      <c r="K131" s="20"/>
      <c r="L131" s="21"/>
      <c r="M131" s="46"/>
      <c r="N131" s="19"/>
      <c r="O131" s="18"/>
      <c r="P131" s="21"/>
      <c r="Q131" s="20"/>
      <c r="R131" s="21"/>
      <c r="S131" s="46"/>
      <c r="T131" s="19"/>
      <c r="U131" s="18"/>
      <c r="V131" s="21"/>
      <c r="W131" s="20"/>
      <c r="X131" s="21"/>
      <c r="Y131" s="46"/>
      <c r="Z131" s="19"/>
      <c r="AA131" s="18"/>
      <c r="AB131" s="21"/>
      <c r="AC131" s="20"/>
      <c r="AD131" s="21"/>
      <c r="AE131" s="46"/>
      <c r="AF131" s="19"/>
      <c r="AG131" s="18"/>
      <c r="AH131" s="21"/>
      <c r="AI131" s="20"/>
      <c r="AJ131" s="21"/>
      <c r="AK131" s="46"/>
      <c r="AL131" s="19"/>
      <c r="AM131" s="18"/>
      <c r="AN131" s="21"/>
      <c r="AO131" s="20"/>
      <c r="AP131" s="21"/>
      <c r="AQ131" s="46"/>
      <c r="AR131" s="19"/>
      <c r="AS131" s="18"/>
      <c r="AT131" s="21"/>
      <c r="AU131" s="20"/>
      <c r="AV131" s="21"/>
      <c r="AW131" s="46"/>
      <c r="AX131" s="19"/>
      <c r="AY131" s="18"/>
      <c r="AZ131" s="21"/>
      <c r="BA131" s="20"/>
      <c r="BB131" s="21"/>
    </row>
    <row r="132" spans="1:54" ht="18">
      <c r="A132" s="19"/>
      <c r="B132" s="19"/>
      <c r="C132" s="18"/>
      <c r="D132" s="21"/>
      <c r="E132" s="20"/>
      <c r="F132" s="21"/>
      <c r="G132" s="46"/>
      <c r="H132" s="19"/>
      <c r="I132" s="18"/>
      <c r="J132" s="21"/>
      <c r="K132" s="20"/>
      <c r="L132" s="21"/>
      <c r="M132" s="46"/>
      <c r="N132" s="19"/>
      <c r="O132" s="18"/>
      <c r="P132" s="21"/>
      <c r="Q132" s="20"/>
      <c r="R132" s="21"/>
      <c r="S132" s="46"/>
      <c r="T132" s="19"/>
      <c r="U132" s="18"/>
      <c r="V132" s="21"/>
      <c r="W132" s="20"/>
      <c r="X132" s="21"/>
      <c r="Y132" s="46"/>
      <c r="Z132" s="19"/>
      <c r="AA132" s="18"/>
      <c r="AB132" s="21"/>
      <c r="AC132" s="20"/>
      <c r="AD132" s="21"/>
      <c r="AE132" s="46"/>
      <c r="AF132" s="19"/>
      <c r="AG132" s="18"/>
      <c r="AH132" s="21"/>
      <c r="AI132" s="20"/>
      <c r="AJ132" s="21"/>
      <c r="AK132" s="46"/>
      <c r="AL132" s="19"/>
      <c r="AM132" s="18"/>
      <c r="AN132" s="21"/>
      <c r="AO132" s="20"/>
      <c r="AP132" s="21"/>
      <c r="AQ132" s="46"/>
      <c r="AR132" s="19"/>
      <c r="AS132" s="18"/>
      <c r="AT132" s="21"/>
      <c r="AU132" s="20"/>
      <c r="AV132" s="21"/>
      <c r="AW132" s="46"/>
      <c r="AX132" s="19"/>
      <c r="AY132" s="18"/>
      <c r="AZ132" s="21"/>
      <c r="BA132" s="20"/>
      <c r="BB132" s="21"/>
    </row>
    <row r="133" spans="1:54" ht="18.75">
      <c r="A133" s="17" t="s">
        <v>98</v>
      </c>
      <c r="B133" s="17"/>
      <c r="C133" s="18"/>
      <c r="D133" s="21"/>
      <c r="E133" s="20"/>
      <c r="F133" s="21"/>
      <c r="G133" s="46"/>
      <c r="H133" s="17" t="s">
        <v>98</v>
      </c>
      <c r="I133" s="18"/>
      <c r="J133" s="21"/>
      <c r="K133" s="20"/>
      <c r="L133" s="21"/>
      <c r="M133" s="46"/>
      <c r="N133" s="17" t="s">
        <v>98</v>
      </c>
      <c r="O133" s="18"/>
      <c r="P133" s="21"/>
      <c r="Q133" s="20"/>
      <c r="R133" s="21"/>
      <c r="S133" s="46"/>
      <c r="T133" s="17" t="s">
        <v>98</v>
      </c>
      <c r="U133" s="18"/>
      <c r="V133" s="21"/>
      <c r="W133" s="20"/>
      <c r="X133" s="21"/>
      <c r="Y133" s="46"/>
      <c r="Z133" s="17" t="s">
        <v>98</v>
      </c>
      <c r="AA133" s="18"/>
      <c r="AB133" s="21"/>
      <c r="AC133" s="20"/>
      <c r="AD133" s="21"/>
      <c r="AE133" s="46"/>
      <c r="AF133" s="17" t="s">
        <v>98</v>
      </c>
      <c r="AG133" s="18"/>
      <c r="AH133" s="21"/>
      <c r="AI133" s="20"/>
      <c r="AJ133" s="21"/>
      <c r="AK133" s="46"/>
      <c r="AL133" s="17" t="s">
        <v>98</v>
      </c>
      <c r="AM133" s="18"/>
      <c r="AN133" s="21"/>
      <c r="AO133" s="20"/>
      <c r="AP133" s="21"/>
      <c r="AQ133" s="46"/>
      <c r="AR133" s="17" t="s">
        <v>98</v>
      </c>
      <c r="AS133" s="18"/>
      <c r="AT133" s="21"/>
      <c r="AU133" s="20"/>
      <c r="AV133" s="21"/>
      <c r="AW133" s="46"/>
      <c r="AX133" s="17" t="s">
        <v>98</v>
      </c>
      <c r="AY133" s="18"/>
      <c r="AZ133" s="21"/>
      <c r="BA133" s="20"/>
      <c r="BB133" s="21"/>
    </row>
    <row r="134" spans="1:54" ht="18">
      <c r="A134" s="19"/>
      <c r="B134" s="19"/>
      <c r="C134" s="18"/>
      <c r="D134" s="21"/>
      <c r="E134" s="20"/>
      <c r="F134" s="21"/>
      <c r="G134" s="46"/>
      <c r="H134" s="19"/>
      <c r="I134" s="18"/>
      <c r="J134" s="21"/>
      <c r="K134" s="20"/>
      <c r="L134" s="21"/>
      <c r="M134" s="46"/>
      <c r="N134" s="19"/>
      <c r="O134" s="18"/>
      <c r="P134" s="21"/>
      <c r="Q134" s="20"/>
      <c r="R134" s="21"/>
      <c r="S134" s="46"/>
      <c r="T134" s="19"/>
      <c r="U134" s="18"/>
      <c r="V134" s="21"/>
      <c r="W134" s="20"/>
      <c r="X134" s="21"/>
      <c r="Y134" s="46"/>
      <c r="Z134" s="19"/>
      <c r="AA134" s="18"/>
      <c r="AB134" s="21"/>
      <c r="AC134" s="20"/>
      <c r="AD134" s="21"/>
      <c r="AE134" s="46"/>
      <c r="AF134" s="19"/>
      <c r="AG134" s="18"/>
      <c r="AH134" s="21"/>
      <c r="AI134" s="20"/>
      <c r="AJ134" s="21"/>
      <c r="AK134" s="46"/>
      <c r="AL134" s="19"/>
      <c r="AM134" s="18"/>
      <c r="AN134" s="21"/>
      <c r="AO134" s="20"/>
      <c r="AP134" s="21"/>
      <c r="AQ134" s="46"/>
      <c r="AR134" s="19"/>
      <c r="AS134" s="18"/>
      <c r="AT134" s="21"/>
      <c r="AU134" s="20"/>
      <c r="AV134" s="21"/>
      <c r="AW134" s="46"/>
      <c r="AX134" s="19"/>
      <c r="AY134" s="18"/>
      <c r="AZ134" s="21"/>
      <c r="BA134" s="20"/>
      <c r="BB134" s="21"/>
    </row>
    <row r="135" spans="1:54" ht="72" customHeight="1">
      <c r="A135" s="33" t="s">
        <v>85</v>
      </c>
      <c r="B135" s="34" t="s">
        <v>79</v>
      </c>
      <c r="C135" s="35" t="s">
        <v>80</v>
      </c>
      <c r="D135" s="36" t="s">
        <v>81</v>
      </c>
      <c r="E135" s="35" t="s">
        <v>80</v>
      </c>
      <c r="F135" s="38"/>
      <c r="G135" s="40"/>
      <c r="H135" s="34" t="s">
        <v>79</v>
      </c>
      <c r="I135" s="35" t="s">
        <v>80</v>
      </c>
      <c r="J135" s="36" t="s">
        <v>81</v>
      </c>
      <c r="K135" s="35" t="s">
        <v>80</v>
      </c>
      <c r="L135" s="38"/>
      <c r="M135" s="40"/>
      <c r="N135" s="34" t="s">
        <v>79</v>
      </c>
      <c r="O135" s="35" t="s">
        <v>80</v>
      </c>
      <c r="P135" s="36" t="s">
        <v>81</v>
      </c>
      <c r="Q135" s="35" t="s">
        <v>80</v>
      </c>
      <c r="R135" s="38"/>
      <c r="S135" s="40"/>
      <c r="T135" s="34" t="s">
        <v>79</v>
      </c>
      <c r="U135" s="35" t="s">
        <v>80</v>
      </c>
      <c r="V135" s="36" t="s">
        <v>81</v>
      </c>
      <c r="W135" s="35" t="s">
        <v>80</v>
      </c>
      <c r="X135" s="38"/>
      <c r="Y135" s="40"/>
      <c r="Z135" s="34" t="s">
        <v>79</v>
      </c>
      <c r="AA135" s="35" t="s">
        <v>80</v>
      </c>
      <c r="AB135" s="36" t="s">
        <v>81</v>
      </c>
      <c r="AC135" s="35" t="s">
        <v>80</v>
      </c>
      <c r="AD135" s="38"/>
      <c r="AE135" s="40"/>
      <c r="AF135" s="34" t="s">
        <v>79</v>
      </c>
      <c r="AG135" s="35" t="s">
        <v>80</v>
      </c>
      <c r="AH135" s="36" t="s">
        <v>81</v>
      </c>
      <c r="AI135" s="35" t="s">
        <v>80</v>
      </c>
      <c r="AJ135" s="38"/>
      <c r="AK135" s="40"/>
      <c r="AL135" s="34" t="s">
        <v>79</v>
      </c>
      <c r="AM135" s="35" t="s">
        <v>80</v>
      </c>
      <c r="AN135" s="36" t="s">
        <v>81</v>
      </c>
      <c r="AO135" s="35" t="s">
        <v>80</v>
      </c>
      <c r="AP135" s="38"/>
      <c r="AQ135" s="40"/>
      <c r="AR135" s="34" t="s">
        <v>79</v>
      </c>
      <c r="AS135" s="35" t="s">
        <v>80</v>
      </c>
      <c r="AT135" s="36" t="s">
        <v>81</v>
      </c>
      <c r="AU135" s="35" t="s">
        <v>80</v>
      </c>
      <c r="AV135" s="38"/>
      <c r="AW135" s="40"/>
      <c r="AX135" s="34" t="s">
        <v>79</v>
      </c>
      <c r="AY135" s="35" t="s">
        <v>80</v>
      </c>
      <c r="AZ135" s="36" t="s">
        <v>81</v>
      </c>
      <c r="BA135" s="35" t="s">
        <v>80</v>
      </c>
      <c r="BB135" s="38"/>
    </row>
    <row r="136" spans="1:54" ht="18">
      <c r="A136" s="19"/>
      <c r="B136" s="18"/>
      <c r="C136" s="21"/>
      <c r="D136" s="20"/>
      <c r="E136" s="21"/>
      <c r="F136" s="21"/>
      <c r="G136" s="46"/>
      <c r="H136" s="18"/>
      <c r="I136" s="21"/>
      <c r="J136" s="20"/>
      <c r="K136" s="21"/>
      <c r="L136" s="21"/>
      <c r="M136" s="46"/>
      <c r="N136" s="18"/>
      <c r="O136" s="21"/>
      <c r="P136" s="20"/>
      <c r="Q136" s="21"/>
      <c r="R136" s="21"/>
      <c r="S136" s="46"/>
      <c r="T136" s="18"/>
      <c r="U136" s="21"/>
      <c r="V136" s="20"/>
      <c r="W136" s="21"/>
      <c r="X136" s="21"/>
      <c r="Y136" s="46"/>
      <c r="Z136" s="18"/>
      <c r="AA136" s="21"/>
      <c r="AB136" s="20"/>
      <c r="AC136" s="21"/>
      <c r="AD136" s="21"/>
      <c r="AE136" s="46"/>
      <c r="AF136" s="18"/>
      <c r="AG136" s="21"/>
      <c r="AH136" s="20"/>
      <c r="AI136" s="21"/>
      <c r="AJ136" s="21"/>
      <c r="AK136" s="46"/>
      <c r="AL136" s="18"/>
      <c r="AM136" s="21"/>
      <c r="AN136" s="20"/>
      <c r="AO136" s="21"/>
      <c r="AP136" s="21"/>
      <c r="AQ136" s="46"/>
      <c r="AR136" s="18"/>
      <c r="AS136" s="21"/>
      <c r="AT136" s="20"/>
      <c r="AU136" s="21"/>
      <c r="AV136" s="21"/>
      <c r="AW136" s="46"/>
      <c r="AX136" s="18"/>
      <c r="AY136" s="21"/>
      <c r="AZ136" s="20"/>
      <c r="BA136" s="21"/>
      <c r="BB136" s="21"/>
    </row>
    <row r="137" spans="1:54" ht="18">
      <c r="A137" s="19" t="s">
        <v>52</v>
      </c>
      <c r="B137" s="18">
        <v>79607844.83000007</v>
      </c>
      <c r="C137" s="21">
        <v>0.6476088268509017</v>
      </c>
      <c r="D137" s="20">
        <v>1632</v>
      </c>
      <c r="E137" s="21">
        <v>0.6163141993957704</v>
      </c>
      <c r="F137" s="21"/>
      <c r="G137" s="46"/>
      <c r="H137" s="18">
        <v>77046451.50999993</v>
      </c>
      <c r="I137" s="21">
        <v>0.6519481797970343</v>
      </c>
      <c r="J137" s="20">
        <v>1542</v>
      </c>
      <c r="K137" s="21">
        <v>0.617046818727491</v>
      </c>
      <c r="L137" s="21"/>
      <c r="M137" s="46"/>
      <c r="N137" s="18">
        <v>73042749.00999993</v>
      </c>
      <c r="O137" s="21">
        <v>0.6485422403919088</v>
      </c>
      <c r="P137" s="20">
        <v>1444</v>
      </c>
      <c r="Q137" s="21">
        <v>0.6129032258064516</v>
      </c>
      <c r="R137" s="21"/>
      <c r="S137" s="46"/>
      <c r="T137" s="18">
        <v>71386555.35999992</v>
      </c>
      <c r="U137" s="21">
        <v>0.647340875663501</v>
      </c>
      <c r="V137" s="20">
        <v>1387</v>
      </c>
      <c r="W137" s="21">
        <v>0.6139884904825144</v>
      </c>
      <c r="X137" s="21"/>
      <c r="Y137" s="46"/>
      <c r="Z137" s="18">
        <v>68831676.35000005</v>
      </c>
      <c r="AA137" s="21">
        <v>0.6488170308964221</v>
      </c>
      <c r="AB137" s="20">
        <v>1318</v>
      </c>
      <c r="AC137" s="21">
        <v>0.614165890027959</v>
      </c>
      <c r="AD137" s="21"/>
      <c r="AE137" s="46"/>
      <c r="AF137" s="18">
        <v>65973661.41000004</v>
      </c>
      <c r="AG137" s="21">
        <v>0.647114792912751</v>
      </c>
      <c r="AH137" s="20">
        <v>1268</v>
      </c>
      <c r="AI137" s="21">
        <v>0.6140435835351089</v>
      </c>
      <c r="AJ137" s="21"/>
      <c r="AK137" s="46"/>
      <c r="AL137" s="18">
        <v>62086956.44999997</v>
      </c>
      <c r="AM137" s="21">
        <v>0.6454633336891996</v>
      </c>
      <c r="AN137" s="20">
        <v>1190</v>
      </c>
      <c r="AO137" s="21">
        <v>0.6115107913669064</v>
      </c>
      <c r="AP137" s="21"/>
      <c r="AQ137" s="46"/>
      <c r="AR137" s="18">
        <v>56657336.890000135</v>
      </c>
      <c r="AS137" s="21">
        <v>0.6459082601588672</v>
      </c>
      <c r="AT137" s="20">
        <v>1070</v>
      </c>
      <c r="AU137" s="21">
        <v>0.6096866096866097</v>
      </c>
      <c r="AV137" s="21"/>
      <c r="AW137" s="46"/>
      <c r="AX137" s="18">
        <v>53683042.75999998</v>
      </c>
      <c r="AY137" s="21">
        <v>0.6522456488825895</v>
      </c>
      <c r="AZ137" s="20">
        <v>978</v>
      </c>
      <c r="BA137" s="21">
        <v>0.6070763500931099</v>
      </c>
      <c r="BB137" s="21"/>
    </row>
    <row r="138" spans="1:54" ht="18">
      <c r="A138" s="19" t="s">
        <v>53</v>
      </c>
      <c r="B138" s="18">
        <v>42567803.78999994</v>
      </c>
      <c r="C138" s="21">
        <v>0.3462885540103523</v>
      </c>
      <c r="D138" s="20">
        <v>997</v>
      </c>
      <c r="E138" s="21">
        <v>0.3765105740181269</v>
      </c>
      <c r="F138" s="21"/>
      <c r="G138" s="46"/>
      <c r="H138" s="18">
        <v>40424619.11000003</v>
      </c>
      <c r="I138" s="21">
        <v>0.3420632142199608</v>
      </c>
      <c r="J138" s="20">
        <v>939</v>
      </c>
      <c r="K138" s="21">
        <v>0.375750300120048</v>
      </c>
      <c r="L138" s="21"/>
      <c r="M138" s="46"/>
      <c r="N138" s="18">
        <v>38877751.519999996</v>
      </c>
      <c r="O138" s="21">
        <v>0.3451932520876073</v>
      </c>
      <c r="P138" s="20">
        <v>894</v>
      </c>
      <c r="Q138" s="21">
        <v>0.3794567062818336</v>
      </c>
      <c r="R138" s="21"/>
      <c r="S138" s="46"/>
      <c r="T138" s="18">
        <v>38323289.51999998</v>
      </c>
      <c r="U138" s="21">
        <v>0.3475196648875352</v>
      </c>
      <c r="V138" s="20">
        <v>856</v>
      </c>
      <c r="W138" s="21">
        <v>0.3789287295263391</v>
      </c>
      <c r="X138" s="21"/>
      <c r="Y138" s="46"/>
      <c r="Z138" s="18">
        <v>36727488.59000001</v>
      </c>
      <c r="AA138" s="21">
        <v>0.34619845633392027</v>
      </c>
      <c r="AB138" s="20">
        <v>813</v>
      </c>
      <c r="AC138" s="21">
        <v>0.3788443616029823</v>
      </c>
      <c r="AD138" s="21"/>
      <c r="AE138" s="46"/>
      <c r="AF138" s="18">
        <v>35484653.10000001</v>
      </c>
      <c r="AG138" s="21">
        <v>0.3480577468587596</v>
      </c>
      <c r="AH138" s="20">
        <v>784</v>
      </c>
      <c r="AI138" s="21">
        <v>0.37966101694915255</v>
      </c>
      <c r="AJ138" s="21"/>
      <c r="AK138" s="46"/>
      <c r="AL138" s="18">
        <v>33634489.800000004</v>
      </c>
      <c r="AM138" s="21">
        <v>0.3496681292587889</v>
      </c>
      <c r="AN138" s="20">
        <v>744</v>
      </c>
      <c r="AO138" s="21">
        <v>0.3823227132579651</v>
      </c>
      <c r="AP138" s="21"/>
      <c r="AQ138" s="46"/>
      <c r="AR138" s="18">
        <v>30623021.4</v>
      </c>
      <c r="AS138" s="21">
        <v>0.34911034579129346</v>
      </c>
      <c r="AT138" s="20">
        <v>674</v>
      </c>
      <c r="AU138" s="21">
        <v>0.38404558404558403</v>
      </c>
      <c r="AV138" s="21"/>
      <c r="AW138" s="46"/>
      <c r="AX138" s="18">
        <v>28185902.279999994</v>
      </c>
      <c r="AY138" s="21">
        <v>0.3424569692174405</v>
      </c>
      <c r="AZ138" s="20">
        <v>622</v>
      </c>
      <c r="BA138" s="21">
        <v>0.3860955927995034</v>
      </c>
      <c r="BB138" s="21"/>
    </row>
    <row r="139" spans="1:54" ht="18">
      <c r="A139" s="19" t="s">
        <v>54</v>
      </c>
      <c r="B139" s="18">
        <v>750169.45</v>
      </c>
      <c r="C139" s="21">
        <v>0.006102619138746074</v>
      </c>
      <c r="D139" s="20">
        <v>19</v>
      </c>
      <c r="E139" s="21">
        <v>0.007175226586102719</v>
      </c>
      <c r="F139" s="21"/>
      <c r="G139" s="46"/>
      <c r="H139" s="18">
        <v>707726.25</v>
      </c>
      <c r="I139" s="21">
        <v>0.005988605983004879</v>
      </c>
      <c r="J139" s="20">
        <v>18</v>
      </c>
      <c r="K139" s="21">
        <v>0.007202881152460984</v>
      </c>
      <c r="L139" s="21"/>
      <c r="M139" s="46"/>
      <c r="N139" s="18">
        <v>705546.72</v>
      </c>
      <c r="O139" s="21">
        <v>0.006264507520483904</v>
      </c>
      <c r="P139" s="20">
        <v>18</v>
      </c>
      <c r="Q139" s="21">
        <v>0.007640067911714771</v>
      </c>
      <c r="R139" s="21"/>
      <c r="S139" s="46"/>
      <c r="T139" s="18">
        <v>566762.15</v>
      </c>
      <c r="U139" s="21">
        <v>0.005139459448963792</v>
      </c>
      <c r="V139" s="20">
        <v>16</v>
      </c>
      <c r="W139" s="21">
        <v>0.007082779991146525</v>
      </c>
      <c r="X139" s="21"/>
      <c r="Y139" s="46"/>
      <c r="Z139" s="18">
        <v>528796.8</v>
      </c>
      <c r="AA139" s="21">
        <v>0.004984512769657815</v>
      </c>
      <c r="AB139" s="20">
        <v>15</v>
      </c>
      <c r="AC139" s="21">
        <v>0.006989748369058714</v>
      </c>
      <c r="AD139" s="21"/>
      <c r="AE139" s="46"/>
      <c r="AF139" s="18">
        <v>492161.87</v>
      </c>
      <c r="AG139" s="21">
        <v>0.004827460228489417</v>
      </c>
      <c r="AH139" s="20">
        <v>13</v>
      </c>
      <c r="AI139" s="21">
        <v>0.006295399515738499</v>
      </c>
      <c r="AJ139" s="21"/>
      <c r="AK139" s="46"/>
      <c r="AL139" s="18">
        <v>468303.36</v>
      </c>
      <c r="AM139" s="21">
        <v>0.004868537052011566</v>
      </c>
      <c r="AN139" s="20">
        <v>12</v>
      </c>
      <c r="AO139" s="21">
        <v>0.006166495375128468</v>
      </c>
      <c r="AP139" s="21"/>
      <c r="AQ139" s="46"/>
      <c r="AR139" s="18">
        <v>436954.5</v>
      </c>
      <c r="AS139" s="21">
        <v>0.004981394049839306</v>
      </c>
      <c r="AT139" s="20">
        <v>11</v>
      </c>
      <c r="AU139" s="21">
        <v>0.0062678062678062675</v>
      </c>
      <c r="AV139" s="21"/>
      <c r="AW139" s="46"/>
      <c r="AX139" s="18">
        <v>436000.73</v>
      </c>
      <c r="AY139" s="21">
        <v>0.005297381899969874</v>
      </c>
      <c r="AZ139" s="20">
        <v>11</v>
      </c>
      <c r="BA139" s="21">
        <v>0.006828057107386716</v>
      </c>
      <c r="BB139" s="21"/>
    </row>
    <row r="140" spans="1:54" ht="18">
      <c r="A140" s="19"/>
      <c r="B140" s="18"/>
      <c r="C140" s="21"/>
      <c r="D140" s="20"/>
      <c r="E140" s="21"/>
      <c r="F140" s="21"/>
      <c r="G140" s="46"/>
      <c r="H140" s="18"/>
      <c r="I140" s="21"/>
      <c r="J140" s="20"/>
      <c r="K140" s="21"/>
      <c r="L140" s="21"/>
      <c r="M140" s="46"/>
      <c r="N140" s="18"/>
      <c r="O140" s="21"/>
      <c r="P140" s="20"/>
      <c r="Q140" s="21"/>
      <c r="R140" s="21"/>
      <c r="S140" s="46"/>
      <c r="T140" s="18"/>
      <c r="U140" s="21"/>
      <c r="V140" s="20"/>
      <c r="W140" s="21"/>
      <c r="X140" s="21"/>
      <c r="Y140" s="46"/>
      <c r="Z140" s="18"/>
      <c r="AA140" s="21"/>
      <c r="AB140" s="20"/>
      <c r="AC140" s="21"/>
      <c r="AD140" s="21"/>
      <c r="AE140" s="46"/>
      <c r="AF140" s="18"/>
      <c r="AG140" s="21"/>
      <c r="AH140" s="20"/>
      <c r="AI140" s="21"/>
      <c r="AJ140" s="21"/>
      <c r="AK140" s="46"/>
      <c r="AL140" s="18"/>
      <c r="AM140" s="21"/>
      <c r="AN140" s="20"/>
      <c r="AO140" s="21"/>
      <c r="AP140" s="21"/>
      <c r="AQ140" s="46"/>
      <c r="AR140" s="18"/>
      <c r="AS140" s="21"/>
      <c r="AT140" s="20"/>
      <c r="AU140" s="21"/>
      <c r="AV140" s="21"/>
      <c r="AW140" s="46"/>
      <c r="AX140" s="18"/>
      <c r="AY140" s="21"/>
      <c r="AZ140" s="20"/>
      <c r="BA140" s="21"/>
      <c r="BB140" s="21"/>
    </row>
    <row r="141" spans="1:54" ht="18.75" thickBot="1">
      <c r="A141" s="19"/>
      <c r="B141" s="23">
        <f>SUM(B137:B140)</f>
        <v>122925818.07000001</v>
      </c>
      <c r="C141" s="21"/>
      <c r="D141" s="25">
        <f>SUM(D137:D140)</f>
        <v>2648</v>
      </c>
      <c r="E141" s="21"/>
      <c r="F141" s="21"/>
      <c r="G141" s="46"/>
      <c r="H141" s="23">
        <f>SUM(H137:H140)</f>
        <v>118178796.86999996</v>
      </c>
      <c r="I141" s="21"/>
      <c r="J141" s="25">
        <f>SUM(J137:J140)</f>
        <v>2499</v>
      </c>
      <c r="K141" s="21"/>
      <c r="L141" s="21"/>
      <c r="M141" s="46"/>
      <c r="N141" s="23">
        <f>SUM(N137:N140)</f>
        <v>112626047.24999993</v>
      </c>
      <c r="O141" s="21"/>
      <c r="P141" s="25">
        <f>SUM(P137:P140)</f>
        <v>2356</v>
      </c>
      <c r="Q141" s="21"/>
      <c r="R141" s="21"/>
      <c r="S141" s="46"/>
      <c r="T141" s="23">
        <f>SUM(T137:T140)</f>
        <v>110276607.02999991</v>
      </c>
      <c r="U141" s="21"/>
      <c r="V141" s="25">
        <f>SUM(V137:V140)</f>
        <v>2259</v>
      </c>
      <c r="W141" s="21"/>
      <c r="X141" s="21"/>
      <c r="Y141" s="46"/>
      <c r="Z141" s="23">
        <f>SUM(Z137:Z140)</f>
        <v>106087961.74000005</v>
      </c>
      <c r="AA141" s="21"/>
      <c r="AB141" s="25">
        <f>SUM(AB137:AB140)</f>
        <v>2146</v>
      </c>
      <c r="AC141" s="21"/>
      <c r="AD141" s="21"/>
      <c r="AE141" s="46"/>
      <c r="AF141" s="23">
        <f>SUM(AF137:AF140)</f>
        <v>101950476.38000005</v>
      </c>
      <c r="AG141" s="21"/>
      <c r="AH141" s="25">
        <f>SUM(AH137:AH140)</f>
        <v>2065</v>
      </c>
      <c r="AI141" s="21"/>
      <c r="AJ141" s="21"/>
      <c r="AK141" s="46"/>
      <c r="AL141" s="23">
        <f>SUM(AL137:AL140)</f>
        <v>96189749.60999997</v>
      </c>
      <c r="AM141" s="21"/>
      <c r="AN141" s="25">
        <f>SUM(AN137:AN140)</f>
        <v>1946</v>
      </c>
      <c r="AO141" s="21"/>
      <c r="AP141" s="21"/>
      <c r="AQ141" s="46"/>
      <c r="AR141" s="23">
        <f>SUM(AR137:AR140)</f>
        <v>87717312.79000014</v>
      </c>
      <c r="AS141" s="21"/>
      <c r="AT141" s="25">
        <f>SUM(AT137:AT140)</f>
        <v>1755</v>
      </c>
      <c r="AU141" s="21"/>
      <c r="AV141" s="21"/>
      <c r="AW141" s="46"/>
      <c r="AX141" s="23">
        <f>SUM(AX137:AX140)</f>
        <v>82304945.76999998</v>
      </c>
      <c r="AY141" s="21"/>
      <c r="AZ141" s="25">
        <f>SUM(AZ137:AZ140)</f>
        <v>1611</v>
      </c>
      <c r="BA141" s="21"/>
      <c r="BB141" s="21"/>
    </row>
    <row r="142" spans="1:54" ht="18.75" thickTop="1">
      <c r="A142" s="19"/>
      <c r="B142" s="18"/>
      <c r="C142" s="21"/>
      <c r="D142" s="20"/>
      <c r="E142" s="21"/>
      <c r="F142" s="21"/>
      <c r="G142" s="46"/>
      <c r="H142" s="18"/>
      <c r="I142" s="21"/>
      <c r="J142" s="20"/>
      <c r="K142" s="21"/>
      <c r="L142" s="21"/>
      <c r="M142" s="46"/>
      <c r="N142" s="18"/>
      <c r="O142" s="21"/>
      <c r="P142" s="20"/>
      <c r="Q142" s="21"/>
      <c r="R142" s="21"/>
      <c r="S142" s="46"/>
      <c r="T142" s="18"/>
      <c r="U142" s="21"/>
      <c r="V142" s="20"/>
      <c r="W142" s="21"/>
      <c r="X142" s="21"/>
      <c r="Y142" s="46"/>
      <c r="Z142" s="18"/>
      <c r="AA142" s="21"/>
      <c r="AB142" s="20"/>
      <c r="AC142" s="21"/>
      <c r="AD142" s="21"/>
      <c r="AE142" s="46"/>
      <c r="AF142" s="18"/>
      <c r="AG142" s="21"/>
      <c r="AH142" s="20"/>
      <c r="AI142" s="21"/>
      <c r="AJ142" s="21"/>
      <c r="AK142" s="46"/>
      <c r="AL142" s="18"/>
      <c r="AM142" s="21"/>
      <c r="AN142" s="20"/>
      <c r="AO142" s="21"/>
      <c r="AP142" s="21"/>
      <c r="AQ142" s="46"/>
      <c r="AR142" s="18"/>
      <c r="AS142" s="21"/>
      <c r="AT142" s="20"/>
      <c r="AU142" s="21"/>
      <c r="AV142" s="21"/>
      <c r="AW142" s="46"/>
      <c r="AX142" s="18"/>
      <c r="AY142" s="21"/>
      <c r="AZ142" s="20"/>
      <c r="BA142" s="21"/>
      <c r="BB142" s="21"/>
    </row>
    <row r="143" spans="1:54" ht="18">
      <c r="A143" s="19"/>
      <c r="B143" s="18"/>
      <c r="C143" s="21"/>
      <c r="D143" s="20"/>
      <c r="E143" s="21"/>
      <c r="F143" s="21"/>
      <c r="G143" s="46"/>
      <c r="H143" s="18"/>
      <c r="I143" s="21"/>
      <c r="J143" s="20"/>
      <c r="K143" s="21"/>
      <c r="L143" s="21"/>
      <c r="M143" s="46"/>
      <c r="N143" s="18"/>
      <c r="O143" s="21"/>
      <c r="P143" s="20"/>
      <c r="Q143" s="21"/>
      <c r="R143" s="21"/>
      <c r="S143" s="46"/>
      <c r="T143" s="18"/>
      <c r="U143" s="21"/>
      <c r="V143" s="20"/>
      <c r="W143" s="21"/>
      <c r="X143" s="21"/>
      <c r="Y143" s="46"/>
      <c r="Z143" s="18"/>
      <c r="AA143" s="21"/>
      <c r="AB143" s="20"/>
      <c r="AC143" s="21"/>
      <c r="AD143" s="21"/>
      <c r="AE143" s="46"/>
      <c r="AF143" s="18"/>
      <c r="AG143" s="21"/>
      <c r="AH143" s="20"/>
      <c r="AI143" s="21"/>
      <c r="AJ143" s="21"/>
      <c r="AK143" s="46"/>
      <c r="AL143" s="18"/>
      <c r="AM143" s="21"/>
      <c r="AN143" s="20"/>
      <c r="AO143" s="21"/>
      <c r="AP143" s="21"/>
      <c r="AQ143" s="46"/>
      <c r="AR143" s="18"/>
      <c r="AS143" s="21"/>
      <c r="AT143" s="20"/>
      <c r="AU143" s="21"/>
      <c r="AV143" s="21"/>
      <c r="AW143" s="46"/>
      <c r="AX143" s="18"/>
      <c r="AY143" s="21"/>
      <c r="AZ143" s="20"/>
      <c r="BA143" s="21"/>
      <c r="BB143" s="21"/>
    </row>
    <row r="144" spans="1:54" ht="18">
      <c r="A144" s="19"/>
      <c r="B144" s="19"/>
      <c r="C144" s="18"/>
      <c r="D144" s="21"/>
      <c r="E144" s="20"/>
      <c r="F144" s="21"/>
      <c r="G144" s="46"/>
      <c r="H144" s="19"/>
      <c r="I144" s="18"/>
      <c r="J144" s="21"/>
      <c r="K144" s="20"/>
      <c r="L144" s="21"/>
      <c r="M144" s="46"/>
      <c r="N144" s="19"/>
      <c r="O144" s="18"/>
      <c r="P144" s="21"/>
      <c r="Q144" s="20"/>
      <c r="R144" s="21"/>
      <c r="S144" s="46"/>
      <c r="T144" s="19"/>
      <c r="U144" s="18"/>
      <c r="V144" s="21"/>
      <c r="W144" s="20"/>
      <c r="X144" s="21"/>
      <c r="Y144" s="46"/>
      <c r="Z144" s="19"/>
      <c r="AA144" s="18"/>
      <c r="AB144" s="21"/>
      <c r="AC144" s="20"/>
      <c r="AD144" s="21"/>
      <c r="AE144" s="46"/>
      <c r="AF144" s="19"/>
      <c r="AG144" s="18"/>
      <c r="AH144" s="21"/>
      <c r="AI144" s="20"/>
      <c r="AJ144" s="21"/>
      <c r="AK144" s="46"/>
      <c r="AL144" s="19"/>
      <c r="AM144" s="18"/>
      <c r="AN144" s="21"/>
      <c r="AO144" s="20"/>
      <c r="AP144" s="21"/>
      <c r="AQ144" s="46"/>
      <c r="AR144" s="19"/>
      <c r="AS144" s="18"/>
      <c r="AT144" s="21"/>
      <c r="AU144" s="20"/>
      <c r="AV144" s="21"/>
      <c r="AW144" s="46"/>
      <c r="AX144" s="19"/>
      <c r="AY144" s="18"/>
      <c r="AZ144" s="21"/>
      <c r="BA144" s="20"/>
      <c r="BB144" s="21"/>
    </row>
    <row r="145" spans="1:54" ht="18.75">
      <c r="A145" s="17" t="s">
        <v>97</v>
      </c>
      <c r="B145" s="17"/>
      <c r="C145" s="18"/>
      <c r="D145" s="21"/>
      <c r="E145" s="20"/>
      <c r="F145" s="21"/>
      <c r="G145" s="46"/>
      <c r="H145" s="17" t="s">
        <v>97</v>
      </c>
      <c r="I145" s="18"/>
      <c r="J145" s="21"/>
      <c r="K145" s="20"/>
      <c r="L145" s="21"/>
      <c r="M145" s="46"/>
      <c r="N145" s="17" t="s">
        <v>97</v>
      </c>
      <c r="O145" s="18"/>
      <c r="P145" s="21"/>
      <c r="Q145" s="20"/>
      <c r="R145" s="21"/>
      <c r="S145" s="46"/>
      <c r="T145" s="17" t="s">
        <v>97</v>
      </c>
      <c r="U145" s="18"/>
      <c r="V145" s="21"/>
      <c r="W145" s="20"/>
      <c r="X145" s="21"/>
      <c r="Y145" s="46"/>
      <c r="Z145" s="17" t="s">
        <v>97</v>
      </c>
      <c r="AA145" s="18"/>
      <c r="AB145" s="21"/>
      <c r="AC145" s="20"/>
      <c r="AD145" s="21"/>
      <c r="AE145" s="46"/>
      <c r="AF145" s="17" t="s">
        <v>97</v>
      </c>
      <c r="AG145" s="18"/>
      <c r="AH145" s="21"/>
      <c r="AI145" s="20"/>
      <c r="AJ145" s="21"/>
      <c r="AK145" s="46"/>
      <c r="AL145" s="17" t="s">
        <v>97</v>
      </c>
      <c r="AM145" s="18"/>
      <c r="AN145" s="21"/>
      <c r="AO145" s="20"/>
      <c r="AP145" s="21"/>
      <c r="AQ145" s="46"/>
      <c r="AR145" s="17" t="s">
        <v>97</v>
      </c>
      <c r="AS145" s="18"/>
      <c r="AT145" s="21"/>
      <c r="AU145" s="20"/>
      <c r="AV145" s="21"/>
      <c r="AW145" s="46"/>
      <c r="AX145" s="17" t="s">
        <v>97</v>
      </c>
      <c r="AY145" s="18"/>
      <c r="AZ145" s="21"/>
      <c r="BA145" s="20"/>
      <c r="BB145" s="21"/>
    </row>
    <row r="146" spans="1:54" ht="18">
      <c r="A146" s="19"/>
      <c r="B146" s="19"/>
      <c r="C146" s="18"/>
      <c r="D146" s="21"/>
      <c r="E146" s="20"/>
      <c r="F146" s="21"/>
      <c r="G146" s="46"/>
      <c r="H146" s="19"/>
      <c r="I146" s="18"/>
      <c r="J146" s="21"/>
      <c r="K146" s="20"/>
      <c r="L146" s="21"/>
      <c r="M146" s="46"/>
      <c r="N146" s="19"/>
      <c r="O146" s="18"/>
      <c r="P146" s="21"/>
      <c r="Q146" s="20"/>
      <c r="R146" s="21"/>
      <c r="S146" s="46"/>
      <c r="T146" s="19"/>
      <c r="U146" s="18"/>
      <c r="V146" s="21"/>
      <c r="W146" s="20"/>
      <c r="X146" s="21"/>
      <c r="Y146" s="46"/>
      <c r="Z146" s="19"/>
      <c r="AA146" s="18"/>
      <c r="AB146" s="21"/>
      <c r="AC146" s="20"/>
      <c r="AD146" s="21"/>
      <c r="AE146" s="46"/>
      <c r="AF146" s="19"/>
      <c r="AG146" s="18"/>
      <c r="AH146" s="21"/>
      <c r="AI146" s="20"/>
      <c r="AJ146" s="21"/>
      <c r="AK146" s="46"/>
      <c r="AL146" s="19"/>
      <c r="AM146" s="18"/>
      <c r="AN146" s="21"/>
      <c r="AO146" s="20"/>
      <c r="AP146" s="21"/>
      <c r="AQ146" s="46"/>
      <c r="AR146" s="19"/>
      <c r="AS146" s="18"/>
      <c r="AT146" s="21"/>
      <c r="AU146" s="20"/>
      <c r="AV146" s="21"/>
      <c r="AW146" s="46"/>
      <c r="AX146" s="19"/>
      <c r="AY146" s="18"/>
      <c r="AZ146" s="21"/>
      <c r="BA146" s="20"/>
      <c r="BB146" s="21"/>
    </row>
    <row r="147" spans="1:54" ht="72" customHeight="1">
      <c r="A147" s="33" t="s">
        <v>85</v>
      </c>
      <c r="B147" s="34" t="s">
        <v>79</v>
      </c>
      <c r="C147" s="35" t="s">
        <v>80</v>
      </c>
      <c r="D147" s="36" t="s">
        <v>81</v>
      </c>
      <c r="E147" s="35" t="s">
        <v>80</v>
      </c>
      <c r="F147" s="38"/>
      <c r="G147" s="40"/>
      <c r="H147" s="34" t="s">
        <v>79</v>
      </c>
      <c r="I147" s="35" t="s">
        <v>80</v>
      </c>
      <c r="J147" s="36" t="s">
        <v>81</v>
      </c>
      <c r="K147" s="35" t="s">
        <v>80</v>
      </c>
      <c r="L147" s="38"/>
      <c r="M147" s="40"/>
      <c r="N147" s="34" t="s">
        <v>79</v>
      </c>
      <c r="O147" s="35" t="s">
        <v>80</v>
      </c>
      <c r="P147" s="36" t="s">
        <v>81</v>
      </c>
      <c r="Q147" s="35" t="s">
        <v>80</v>
      </c>
      <c r="R147" s="38"/>
      <c r="S147" s="40"/>
      <c r="T147" s="34" t="s">
        <v>79</v>
      </c>
      <c r="U147" s="35" t="s">
        <v>80</v>
      </c>
      <c r="V147" s="36" t="s">
        <v>81</v>
      </c>
      <c r="W147" s="35" t="s">
        <v>80</v>
      </c>
      <c r="X147" s="38"/>
      <c r="Y147" s="40"/>
      <c r="Z147" s="34" t="s">
        <v>79</v>
      </c>
      <c r="AA147" s="35" t="s">
        <v>80</v>
      </c>
      <c r="AB147" s="36" t="s">
        <v>81</v>
      </c>
      <c r="AC147" s="35" t="s">
        <v>80</v>
      </c>
      <c r="AD147" s="38"/>
      <c r="AE147" s="40"/>
      <c r="AF147" s="34" t="s">
        <v>79</v>
      </c>
      <c r="AG147" s="35" t="s">
        <v>80</v>
      </c>
      <c r="AH147" s="36" t="s">
        <v>81</v>
      </c>
      <c r="AI147" s="35" t="s">
        <v>80</v>
      </c>
      <c r="AJ147" s="38"/>
      <c r="AK147" s="40"/>
      <c r="AL147" s="34" t="s">
        <v>79</v>
      </c>
      <c r="AM147" s="35" t="s">
        <v>80</v>
      </c>
      <c r="AN147" s="36" t="s">
        <v>81</v>
      </c>
      <c r="AO147" s="35" t="s">
        <v>80</v>
      </c>
      <c r="AP147" s="38"/>
      <c r="AQ147" s="40"/>
      <c r="AR147" s="34" t="s">
        <v>79</v>
      </c>
      <c r="AS147" s="35" t="s">
        <v>80</v>
      </c>
      <c r="AT147" s="36" t="s">
        <v>81</v>
      </c>
      <c r="AU147" s="35" t="s">
        <v>80</v>
      </c>
      <c r="AV147" s="38"/>
      <c r="AW147" s="40"/>
      <c r="AX147" s="34" t="s">
        <v>79</v>
      </c>
      <c r="AY147" s="35" t="s">
        <v>80</v>
      </c>
      <c r="AZ147" s="36" t="s">
        <v>81</v>
      </c>
      <c r="BA147" s="35" t="s">
        <v>80</v>
      </c>
      <c r="BB147" s="38"/>
    </row>
    <row r="148" spans="1:54" ht="18">
      <c r="A148" s="19"/>
      <c r="B148" s="18"/>
      <c r="C148" s="21"/>
      <c r="D148" s="20"/>
      <c r="E148" s="21"/>
      <c r="F148" s="21"/>
      <c r="G148" s="46"/>
      <c r="H148" s="18"/>
      <c r="I148" s="21"/>
      <c r="J148" s="20"/>
      <c r="K148" s="21"/>
      <c r="L148" s="21"/>
      <c r="M148" s="46"/>
      <c r="N148" s="18"/>
      <c r="O148" s="21"/>
      <c r="P148" s="20"/>
      <c r="Q148" s="21"/>
      <c r="R148" s="21"/>
      <c r="S148" s="46"/>
      <c r="T148" s="18"/>
      <c r="U148" s="21"/>
      <c r="V148" s="20"/>
      <c r="W148" s="21"/>
      <c r="X148" s="21"/>
      <c r="Y148" s="46"/>
      <c r="Z148" s="18"/>
      <c r="AA148" s="21"/>
      <c r="AB148" s="20"/>
      <c r="AC148" s="21"/>
      <c r="AD148" s="21"/>
      <c r="AE148" s="46"/>
      <c r="AF148" s="18"/>
      <c r="AG148" s="21"/>
      <c r="AH148" s="20"/>
      <c r="AI148" s="21"/>
      <c r="AJ148" s="21"/>
      <c r="AK148" s="46"/>
      <c r="AL148" s="18"/>
      <c r="AM148" s="21"/>
      <c r="AN148" s="20"/>
      <c r="AO148" s="21"/>
      <c r="AP148" s="21"/>
      <c r="AQ148" s="46"/>
      <c r="AR148" s="18"/>
      <c r="AS148" s="21"/>
      <c r="AT148" s="20"/>
      <c r="AU148" s="21"/>
      <c r="AV148" s="21"/>
      <c r="AW148" s="46"/>
      <c r="AX148" s="18"/>
      <c r="AY148" s="21"/>
      <c r="AZ148" s="20"/>
      <c r="BA148" s="21"/>
      <c r="BB148" s="21"/>
    </row>
    <row r="149" spans="1:54" ht="18">
      <c r="A149" s="19">
        <v>1989</v>
      </c>
      <c r="B149" s="18">
        <v>0</v>
      </c>
      <c r="C149" s="21">
        <v>0</v>
      </c>
      <c r="D149" s="20">
        <v>0</v>
      </c>
      <c r="E149" s="21">
        <v>0</v>
      </c>
      <c r="F149" s="21"/>
      <c r="G149" s="46"/>
      <c r="H149" s="18">
        <v>0</v>
      </c>
      <c r="I149" s="21">
        <v>0</v>
      </c>
      <c r="J149" s="20">
        <v>0</v>
      </c>
      <c r="K149" s="21">
        <v>0</v>
      </c>
      <c r="L149" s="21"/>
      <c r="M149" s="46"/>
      <c r="N149" s="18">
        <v>0</v>
      </c>
      <c r="O149" s="21">
        <v>0</v>
      </c>
      <c r="P149" s="20">
        <v>0</v>
      </c>
      <c r="Q149" s="21">
        <v>0</v>
      </c>
      <c r="R149" s="21"/>
      <c r="S149" s="46"/>
      <c r="T149" s="18">
        <v>0</v>
      </c>
      <c r="U149" s="21">
        <v>0</v>
      </c>
      <c r="V149" s="20">
        <v>0</v>
      </c>
      <c r="W149" s="21">
        <v>0</v>
      </c>
      <c r="X149" s="21"/>
      <c r="Y149" s="46"/>
      <c r="Z149" s="18">
        <v>0</v>
      </c>
      <c r="AA149" s="21">
        <v>0</v>
      </c>
      <c r="AB149" s="20">
        <v>0</v>
      </c>
      <c r="AC149" s="21">
        <v>0</v>
      </c>
      <c r="AD149" s="21"/>
      <c r="AE149" s="46"/>
      <c r="AF149" s="18">
        <v>0</v>
      </c>
      <c r="AG149" s="21">
        <v>0</v>
      </c>
      <c r="AH149" s="20">
        <v>0</v>
      </c>
      <c r="AI149" s="21">
        <v>0</v>
      </c>
      <c r="AJ149" s="21"/>
      <c r="AK149" s="46"/>
      <c r="AL149" s="18">
        <v>0</v>
      </c>
      <c r="AM149" s="21">
        <v>0</v>
      </c>
      <c r="AN149" s="20">
        <v>0</v>
      </c>
      <c r="AO149" s="21">
        <v>0</v>
      </c>
      <c r="AP149" s="21"/>
      <c r="AQ149" s="46"/>
      <c r="AR149" s="18">
        <v>0</v>
      </c>
      <c r="AS149" s="21">
        <v>0</v>
      </c>
      <c r="AT149" s="20">
        <v>0</v>
      </c>
      <c r="AU149" s="21">
        <v>0</v>
      </c>
      <c r="AV149" s="21"/>
      <c r="AW149" s="46"/>
      <c r="AX149" s="18">
        <v>0</v>
      </c>
      <c r="AY149" s="21">
        <v>0</v>
      </c>
      <c r="AZ149" s="20">
        <v>0</v>
      </c>
      <c r="BA149" s="21">
        <v>0</v>
      </c>
      <c r="BB149" s="21"/>
    </row>
    <row r="150" spans="1:54" ht="18">
      <c r="A150" s="19">
        <v>1990</v>
      </c>
      <c r="B150" s="18">
        <v>0</v>
      </c>
      <c r="C150" s="21">
        <v>0</v>
      </c>
      <c r="D150" s="20">
        <v>0</v>
      </c>
      <c r="E150" s="21">
        <v>0</v>
      </c>
      <c r="F150" s="21"/>
      <c r="G150" s="46"/>
      <c r="H150" s="18">
        <v>0</v>
      </c>
      <c r="I150" s="21">
        <v>0</v>
      </c>
      <c r="J150" s="20">
        <v>0</v>
      </c>
      <c r="K150" s="21">
        <v>0</v>
      </c>
      <c r="L150" s="21"/>
      <c r="M150" s="46"/>
      <c r="N150" s="18">
        <v>0</v>
      </c>
      <c r="O150" s="21">
        <v>0</v>
      </c>
      <c r="P150" s="20">
        <v>0</v>
      </c>
      <c r="Q150" s="21">
        <v>0</v>
      </c>
      <c r="R150" s="21"/>
      <c r="S150" s="46"/>
      <c r="T150" s="18">
        <v>0</v>
      </c>
      <c r="U150" s="21">
        <v>0</v>
      </c>
      <c r="V150" s="20">
        <v>0</v>
      </c>
      <c r="W150" s="21">
        <v>0</v>
      </c>
      <c r="X150" s="21"/>
      <c r="Y150" s="46"/>
      <c r="Z150" s="18">
        <v>0</v>
      </c>
      <c r="AA150" s="21">
        <v>0</v>
      </c>
      <c r="AB150" s="20">
        <v>0</v>
      </c>
      <c r="AC150" s="21">
        <v>0</v>
      </c>
      <c r="AD150" s="21"/>
      <c r="AE150" s="46"/>
      <c r="AF150" s="18">
        <v>0</v>
      </c>
      <c r="AG150" s="21">
        <v>0</v>
      </c>
      <c r="AH150" s="20">
        <v>0</v>
      </c>
      <c r="AI150" s="21">
        <v>0</v>
      </c>
      <c r="AJ150" s="21"/>
      <c r="AK150" s="46"/>
      <c r="AL150" s="18">
        <v>0</v>
      </c>
      <c r="AM150" s="21">
        <v>0</v>
      </c>
      <c r="AN150" s="20">
        <v>0</v>
      </c>
      <c r="AO150" s="21">
        <v>0</v>
      </c>
      <c r="AP150" s="21"/>
      <c r="AQ150" s="46"/>
      <c r="AR150" s="18">
        <v>0</v>
      </c>
      <c r="AS150" s="21">
        <v>0</v>
      </c>
      <c r="AT150" s="20">
        <v>0</v>
      </c>
      <c r="AU150" s="21">
        <v>0</v>
      </c>
      <c r="AV150" s="21"/>
      <c r="AW150" s="46"/>
      <c r="AX150" s="18">
        <v>0</v>
      </c>
      <c r="AY150" s="21">
        <v>0</v>
      </c>
      <c r="AZ150" s="20">
        <v>0</v>
      </c>
      <c r="BA150" s="21">
        <v>0</v>
      </c>
      <c r="BB150" s="21"/>
    </row>
    <row r="151" spans="1:54" ht="18">
      <c r="A151" s="19">
        <v>1991</v>
      </c>
      <c r="B151" s="18">
        <v>0</v>
      </c>
      <c r="C151" s="21">
        <v>0</v>
      </c>
      <c r="D151" s="20">
        <v>0</v>
      </c>
      <c r="E151" s="21">
        <v>0</v>
      </c>
      <c r="F151" s="21"/>
      <c r="G151" s="46"/>
      <c r="H151" s="18">
        <v>0</v>
      </c>
      <c r="I151" s="21">
        <v>0</v>
      </c>
      <c r="J151" s="20">
        <v>0</v>
      </c>
      <c r="K151" s="21">
        <v>0</v>
      </c>
      <c r="L151" s="21"/>
      <c r="M151" s="46"/>
      <c r="N151" s="18">
        <v>0</v>
      </c>
      <c r="O151" s="21">
        <v>0</v>
      </c>
      <c r="P151" s="20">
        <v>0</v>
      </c>
      <c r="Q151" s="21">
        <v>0</v>
      </c>
      <c r="R151" s="21"/>
      <c r="S151" s="46"/>
      <c r="T151" s="18">
        <v>0</v>
      </c>
      <c r="U151" s="21">
        <v>0</v>
      </c>
      <c r="V151" s="20">
        <v>0</v>
      </c>
      <c r="W151" s="21">
        <v>0</v>
      </c>
      <c r="X151" s="21"/>
      <c r="Y151" s="46"/>
      <c r="Z151" s="18">
        <v>0</v>
      </c>
      <c r="AA151" s="21">
        <v>0</v>
      </c>
      <c r="AB151" s="20">
        <v>0</v>
      </c>
      <c r="AC151" s="21">
        <v>0</v>
      </c>
      <c r="AD151" s="21"/>
      <c r="AE151" s="46"/>
      <c r="AF151" s="18">
        <v>0</v>
      </c>
      <c r="AG151" s="21">
        <v>0</v>
      </c>
      <c r="AH151" s="20">
        <v>0</v>
      </c>
      <c r="AI151" s="21">
        <v>0</v>
      </c>
      <c r="AJ151" s="21"/>
      <c r="AK151" s="46"/>
      <c r="AL151" s="18">
        <v>0</v>
      </c>
      <c r="AM151" s="21">
        <v>0</v>
      </c>
      <c r="AN151" s="20">
        <v>0</v>
      </c>
      <c r="AO151" s="21">
        <v>0</v>
      </c>
      <c r="AP151" s="21"/>
      <c r="AQ151" s="46"/>
      <c r="AR151" s="18">
        <v>0</v>
      </c>
      <c r="AS151" s="21">
        <v>0</v>
      </c>
      <c r="AT151" s="20">
        <v>0</v>
      </c>
      <c r="AU151" s="21">
        <v>0</v>
      </c>
      <c r="AV151" s="21"/>
      <c r="AW151" s="46"/>
      <c r="AX151" s="18">
        <v>0</v>
      </c>
      <c r="AY151" s="21">
        <v>0</v>
      </c>
      <c r="AZ151" s="20">
        <v>0</v>
      </c>
      <c r="BA151" s="21">
        <v>0</v>
      </c>
      <c r="BB151" s="21"/>
    </row>
    <row r="152" spans="1:54" ht="18">
      <c r="A152" s="19">
        <v>1992</v>
      </c>
      <c r="B152" s="18">
        <v>0</v>
      </c>
      <c r="C152" s="21">
        <v>0</v>
      </c>
      <c r="D152" s="20">
        <v>0</v>
      </c>
      <c r="E152" s="21">
        <v>0</v>
      </c>
      <c r="F152" s="21"/>
      <c r="G152" s="46"/>
      <c r="H152" s="18">
        <v>0</v>
      </c>
      <c r="I152" s="21">
        <v>0</v>
      </c>
      <c r="J152" s="20">
        <v>0</v>
      </c>
      <c r="K152" s="21">
        <v>0</v>
      </c>
      <c r="L152" s="21"/>
      <c r="M152" s="46"/>
      <c r="N152" s="18">
        <v>0</v>
      </c>
      <c r="O152" s="21">
        <v>0</v>
      </c>
      <c r="P152" s="20">
        <v>0</v>
      </c>
      <c r="Q152" s="21">
        <v>0</v>
      </c>
      <c r="R152" s="21"/>
      <c r="S152" s="46"/>
      <c r="T152" s="18">
        <v>0</v>
      </c>
      <c r="U152" s="21">
        <v>0</v>
      </c>
      <c r="V152" s="20">
        <v>0</v>
      </c>
      <c r="W152" s="21">
        <v>0</v>
      </c>
      <c r="X152" s="21"/>
      <c r="Y152" s="46"/>
      <c r="Z152" s="18">
        <v>0</v>
      </c>
      <c r="AA152" s="21">
        <v>0</v>
      </c>
      <c r="AB152" s="20">
        <v>0</v>
      </c>
      <c r="AC152" s="21">
        <v>0</v>
      </c>
      <c r="AD152" s="21"/>
      <c r="AE152" s="46"/>
      <c r="AF152" s="18">
        <v>0</v>
      </c>
      <c r="AG152" s="21">
        <v>0</v>
      </c>
      <c r="AH152" s="20">
        <v>0</v>
      </c>
      <c r="AI152" s="21">
        <v>0</v>
      </c>
      <c r="AJ152" s="21"/>
      <c r="AK152" s="46"/>
      <c r="AL152" s="18">
        <v>0</v>
      </c>
      <c r="AM152" s="21">
        <v>0</v>
      </c>
      <c r="AN152" s="20">
        <v>0</v>
      </c>
      <c r="AO152" s="21">
        <v>0</v>
      </c>
      <c r="AP152" s="21"/>
      <c r="AQ152" s="46"/>
      <c r="AR152" s="18">
        <v>0</v>
      </c>
      <c r="AS152" s="21">
        <v>0</v>
      </c>
      <c r="AT152" s="20">
        <v>0</v>
      </c>
      <c r="AU152" s="21">
        <v>0</v>
      </c>
      <c r="AV152" s="21"/>
      <c r="AW152" s="46"/>
      <c r="AX152" s="18">
        <v>0</v>
      </c>
      <c r="AY152" s="21">
        <v>0</v>
      </c>
      <c r="AZ152" s="20">
        <v>0</v>
      </c>
      <c r="BA152" s="21">
        <v>0</v>
      </c>
      <c r="BB152" s="21"/>
    </row>
    <row r="153" spans="1:54" ht="18">
      <c r="A153" s="19">
        <v>1993</v>
      </c>
      <c r="B153" s="18">
        <v>0</v>
      </c>
      <c r="C153" s="21">
        <v>0</v>
      </c>
      <c r="D153" s="20">
        <v>0</v>
      </c>
      <c r="E153" s="21">
        <v>0</v>
      </c>
      <c r="F153" s="21"/>
      <c r="G153" s="46"/>
      <c r="H153" s="18">
        <v>0</v>
      </c>
      <c r="I153" s="21">
        <v>0</v>
      </c>
      <c r="J153" s="20">
        <v>0</v>
      </c>
      <c r="K153" s="21">
        <v>0</v>
      </c>
      <c r="L153" s="21"/>
      <c r="M153" s="46"/>
      <c r="N153" s="18">
        <v>0</v>
      </c>
      <c r="O153" s="21">
        <v>0</v>
      </c>
      <c r="P153" s="20">
        <v>0</v>
      </c>
      <c r="Q153" s="21">
        <v>0</v>
      </c>
      <c r="R153" s="21"/>
      <c r="S153" s="46"/>
      <c r="T153" s="18">
        <v>0</v>
      </c>
      <c r="U153" s="21">
        <v>0</v>
      </c>
      <c r="V153" s="20">
        <v>0</v>
      </c>
      <c r="W153" s="21">
        <v>0</v>
      </c>
      <c r="X153" s="21"/>
      <c r="Y153" s="46"/>
      <c r="Z153" s="18">
        <v>0</v>
      </c>
      <c r="AA153" s="21">
        <v>0</v>
      </c>
      <c r="AB153" s="20">
        <v>0</v>
      </c>
      <c r="AC153" s="21">
        <v>0</v>
      </c>
      <c r="AD153" s="21"/>
      <c r="AE153" s="46"/>
      <c r="AF153" s="18">
        <v>0</v>
      </c>
      <c r="AG153" s="21">
        <v>0</v>
      </c>
      <c r="AH153" s="20">
        <v>0</v>
      </c>
      <c r="AI153" s="21">
        <v>0</v>
      </c>
      <c r="AJ153" s="21"/>
      <c r="AK153" s="46"/>
      <c r="AL153" s="18">
        <v>0</v>
      </c>
      <c r="AM153" s="21">
        <v>0</v>
      </c>
      <c r="AN153" s="20">
        <v>0</v>
      </c>
      <c r="AO153" s="21">
        <v>0</v>
      </c>
      <c r="AP153" s="21"/>
      <c r="AQ153" s="46"/>
      <c r="AR153" s="18">
        <v>0</v>
      </c>
      <c r="AS153" s="21">
        <v>0</v>
      </c>
      <c r="AT153" s="20">
        <v>0</v>
      </c>
      <c r="AU153" s="21">
        <v>0</v>
      </c>
      <c r="AV153" s="21"/>
      <c r="AW153" s="46"/>
      <c r="AX153" s="18">
        <v>0</v>
      </c>
      <c r="AY153" s="21">
        <v>0</v>
      </c>
      <c r="AZ153" s="20">
        <v>0</v>
      </c>
      <c r="BA153" s="21">
        <v>0</v>
      </c>
      <c r="BB153" s="21"/>
    </row>
    <row r="154" spans="1:54" ht="18">
      <c r="A154" s="19">
        <v>1994</v>
      </c>
      <c r="B154" s="18">
        <v>0</v>
      </c>
      <c r="C154" s="21">
        <v>0</v>
      </c>
      <c r="D154" s="20">
        <v>0</v>
      </c>
      <c r="E154" s="21">
        <v>0</v>
      </c>
      <c r="F154" s="21"/>
      <c r="G154" s="46"/>
      <c r="H154" s="18">
        <v>0</v>
      </c>
      <c r="I154" s="21">
        <v>0</v>
      </c>
      <c r="J154" s="20">
        <v>0</v>
      </c>
      <c r="K154" s="21">
        <v>0</v>
      </c>
      <c r="L154" s="21"/>
      <c r="M154" s="46"/>
      <c r="N154" s="18">
        <v>0</v>
      </c>
      <c r="O154" s="21">
        <v>0</v>
      </c>
      <c r="P154" s="20">
        <v>0</v>
      </c>
      <c r="Q154" s="21">
        <v>0</v>
      </c>
      <c r="R154" s="21"/>
      <c r="S154" s="46"/>
      <c r="T154" s="18">
        <v>0</v>
      </c>
      <c r="U154" s="21">
        <v>0</v>
      </c>
      <c r="V154" s="20">
        <v>0</v>
      </c>
      <c r="W154" s="21">
        <v>0</v>
      </c>
      <c r="X154" s="21"/>
      <c r="Y154" s="46"/>
      <c r="Z154" s="18">
        <v>0</v>
      </c>
      <c r="AA154" s="21">
        <v>0</v>
      </c>
      <c r="AB154" s="20">
        <v>0</v>
      </c>
      <c r="AC154" s="21">
        <v>0</v>
      </c>
      <c r="AD154" s="21"/>
      <c r="AE154" s="46"/>
      <c r="AF154" s="18">
        <v>0</v>
      </c>
      <c r="AG154" s="21">
        <v>0</v>
      </c>
      <c r="AH154" s="20">
        <v>0</v>
      </c>
      <c r="AI154" s="21">
        <v>0</v>
      </c>
      <c r="AJ154" s="21"/>
      <c r="AK154" s="46"/>
      <c r="AL154" s="18">
        <v>0</v>
      </c>
      <c r="AM154" s="21">
        <v>0</v>
      </c>
      <c r="AN154" s="20">
        <v>0</v>
      </c>
      <c r="AO154" s="21">
        <v>0</v>
      </c>
      <c r="AP154" s="21"/>
      <c r="AQ154" s="46"/>
      <c r="AR154" s="18">
        <v>0</v>
      </c>
      <c r="AS154" s="21">
        <v>0</v>
      </c>
      <c r="AT154" s="20">
        <v>0</v>
      </c>
      <c r="AU154" s="21">
        <v>0</v>
      </c>
      <c r="AV154" s="21"/>
      <c r="AW154" s="46"/>
      <c r="AX154" s="18">
        <v>0</v>
      </c>
      <c r="AY154" s="21">
        <v>0</v>
      </c>
      <c r="AZ154" s="20">
        <v>0</v>
      </c>
      <c r="BA154" s="21">
        <v>0</v>
      </c>
      <c r="BB154" s="21"/>
    </row>
    <row r="155" spans="1:54" ht="18">
      <c r="A155" s="19">
        <v>1995</v>
      </c>
      <c r="B155" s="18">
        <v>0</v>
      </c>
      <c r="C155" s="21">
        <v>0</v>
      </c>
      <c r="D155" s="20">
        <v>0</v>
      </c>
      <c r="E155" s="21">
        <v>0</v>
      </c>
      <c r="F155" s="21"/>
      <c r="G155" s="46"/>
      <c r="H155" s="18">
        <v>0</v>
      </c>
      <c r="I155" s="21">
        <v>0</v>
      </c>
      <c r="J155" s="20">
        <v>0</v>
      </c>
      <c r="K155" s="21">
        <v>0</v>
      </c>
      <c r="L155" s="21"/>
      <c r="M155" s="46"/>
      <c r="N155" s="18">
        <v>0</v>
      </c>
      <c r="O155" s="21">
        <v>0</v>
      </c>
      <c r="P155" s="20">
        <v>0</v>
      </c>
      <c r="Q155" s="21">
        <v>0</v>
      </c>
      <c r="R155" s="21"/>
      <c r="S155" s="46"/>
      <c r="T155" s="18">
        <v>0</v>
      </c>
      <c r="U155" s="21">
        <v>0</v>
      </c>
      <c r="V155" s="20">
        <v>0</v>
      </c>
      <c r="W155" s="21">
        <v>0</v>
      </c>
      <c r="X155" s="21"/>
      <c r="Y155" s="46"/>
      <c r="Z155" s="18">
        <v>0</v>
      </c>
      <c r="AA155" s="21">
        <v>0</v>
      </c>
      <c r="AB155" s="20">
        <v>0</v>
      </c>
      <c r="AC155" s="21">
        <v>0</v>
      </c>
      <c r="AD155" s="21"/>
      <c r="AE155" s="46"/>
      <c r="AF155" s="18">
        <v>0</v>
      </c>
      <c r="AG155" s="21">
        <v>0</v>
      </c>
      <c r="AH155" s="20">
        <v>0</v>
      </c>
      <c r="AI155" s="21">
        <v>0</v>
      </c>
      <c r="AJ155" s="21"/>
      <c r="AK155" s="46"/>
      <c r="AL155" s="18">
        <v>0</v>
      </c>
      <c r="AM155" s="21">
        <v>0</v>
      </c>
      <c r="AN155" s="20">
        <v>0</v>
      </c>
      <c r="AO155" s="21">
        <v>0</v>
      </c>
      <c r="AP155" s="21"/>
      <c r="AQ155" s="46"/>
      <c r="AR155" s="18">
        <v>0</v>
      </c>
      <c r="AS155" s="21">
        <v>0</v>
      </c>
      <c r="AT155" s="20">
        <v>0</v>
      </c>
      <c r="AU155" s="21">
        <v>0</v>
      </c>
      <c r="AV155" s="21"/>
      <c r="AW155" s="46"/>
      <c r="AX155" s="18">
        <v>0</v>
      </c>
      <c r="AY155" s="21">
        <v>0</v>
      </c>
      <c r="AZ155" s="20">
        <v>0</v>
      </c>
      <c r="BA155" s="21">
        <v>0</v>
      </c>
      <c r="BB155" s="21"/>
    </row>
    <row r="156" spans="1:54" ht="18">
      <c r="A156" s="19">
        <v>1996</v>
      </c>
      <c r="B156" s="18">
        <v>0</v>
      </c>
      <c r="C156" s="21">
        <v>0</v>
      </c>
      <c r="D156" s="20">
        <v>0</v>
      </c>
      <c r="E156" s="21">
        <v>0</v>
      </c>
      <c r="F156" s="21"/>
      <c r="G156" s="46"/>
      <c r="H156" s="18">
        <v>0</v>
      </c>
      <c r="I156" s="21">
        <v>0</v>
      </c>
      <c r="J156" s="20">
        <v>0</v>
      </c>
      <c r="K156" s="21">
        <v>0</v>
      </c>
      <c r="L156" s="21"/>
      <c r="M156" s="46"/>
      <c r="N156" s="18">
        <v>0</v>
      </c>
      <c r="O156" s="21">
        <v>0</v>
      </c>
      <c r="P156" s="20">
        <v>0</v>
      </c>
      <c r="Q156" s="21">
        <v>0</v>
      </c>
      <c r="R156" s="21"/>
      <c r="S156" s="46"/>
      <c r="T156" s="18">
        <v>0</v>
      </c>
      <c r="U156" s="21">
        <v>0</v>
      </c>
      <c r="V156" s="20">
        <v>0</v>
      </c>
      <c r="W156" s="21">
        <v>0</v>
      </c>
      <c r="X156" s="21"/>
      <c r="Y156" s="46"/>
      <c r="Z156" s="18">
        <v>0</v>
      </c>
      <c r="AA156" s="21">
        <v>0</v>
      </c>
      <c r="AB156" s="20">
        <v>0</v>
      </c>
      <c r="AC156" s="21">
        <v>0</v>
      </c>
      <c r="AD156" s="21"/>
      <c r="AE156" s="46"/>
      <c r="AF156" s="18">
        <v>0</v>
      </c>
      <c r="AG156" s="21">
        <v>0</v>
      </c>
      <c r="AH156" s="20">
        <v>0</v>
      </c>
      <c r="AI156" s="21">
        <v>0</v>
      </c>
      <c r="AJ156" s="21"/>
      <c r="AK156" s="46"/>
      <c r="AL156" s="18">
        <v>0</v>
      </c>
      <c r="AM156" s="21">
        <v>0</v>
      </c>
      <c r="AN156" s="20">
        <v>0</v>
      </c>
      <c r="AO156" s="21">
        <v>0</v>
      </c>
      <c r="AP156" s="21"/>
      <c r="AQ156" s="46"/>
      <c r="AR156" s="18">
        <v>0</v>
      </c>
      <c r="AS156" s="21">
        <v>0</v>
      </c>
      <c r="AT156" s="20">
        <v>0</v>
      </c>
      <c r="AU156" s="21">
        <v>0</v>
      </c>
      <c r="AV156" s="21"/>
      <c r="AW156" s="46"/>
      <c r="AX156" s="18">
        <v>0</v>
      </c>
      <c r="AY156" s="21">
        <v>0</v>
      </c>
      <c r="AZ156" s="20">
        <v>0</v>
      </c>
      <c r="BA156" s="21">
        <v>0</v>
      </c>
      <c r="BB156" s="21"/>
    </row>
    <row r="157" spans="1:54" ht="18">
      <c r="A157" s="19">
        <v>1997</v>
      </c>
      <c r="B157" s="18">
        <v>6482120.720000003</v>
      </c>
      <c r="C157" s="21">
        <v>0.052731971377312836</v>
      </c>
      <c r="D157" s="20">
        <v>150</v>
      </c>
      <c r="E157" s="21">
        <v>0.05664652567975831</v>
      </c>
      <c r="F157" s="21"/>
      <c r="G157" s="46"/>
      <c r="H157" s="18">
        <v>6619621.2700000005</v>
      </c>
      <c r="I157" s="21">
        <v>0.056013611961896824</v>
      </c>
      <c r="J157" s="20">
        <v>155</v>
      </c>
      <c r="K157" s="21">
        <v>0.06202480992396959</v>
      </c>
      <c r="L157" s="21"/>
      <c r="M157" s="46"/>
      <c r="N157" s="18">
        <v>5644964.199999999</v>
      </c>
      <c r="O157" s="21">
        <v>0.05012130264564535</v>
      </c>
      <c r="P157" s="20">
        <v>133</v>
      </c>
      <c r="Q157" s="21">
        <v>0.056451612903225805</v>
      </c>
      <c r="R157" s="21"/>
      <c r="S157" s="46"/>
      <c r="T157" s="18">
        <v>5707717.440000002</v>
      </c>
      <c r="U157" s="21">
        <v>0.05175818873759193</v>
      </c>
      <c r="V157" s="20">
        <v>136</v>
      </c>
      <c r="W157" s="21">
        <v>0.06020362992474546</v>
      </c>
      <c r="X157" s="21"/>
      <c r="Y157" s="46"/>
      <c r="Z157" s="18">
        <v>5258240.24</v>
      </c>
      <c r="AA157" s="21">
        <v>0.04956490966323664</v>
      </c>
      <c r="AB157" s="20">
        <v>122</v>
      </c>
      <c r="AC157" s="21">
        <v>0.05684995340167754</v>
      </c>
      <c r="AD157" s="21"/>
      <c r="AE157" s="46"/>
      <c r="AF157" s="18">
        <v>4970881.16</v>
      </c>
      <c r="AG157" s="21">
        <v>0.04875780218497494</v>
      </c>
      <c r="AH157" s="20">
        <v>115</v>
      </c>
      <c r="AI157" s="21">
        <v>0.05569007263922518</v>
      </c>
      <c r="AJ157" s="21"/>
      <c r="AK157" s="46"/>
      <c r="AL157" s="18">
        <v>4596676.57</v>
      </c>
      <c r="AM157" s="21">
        <v>0.047787592634736704</v>
      </c>
      <c r="AN157" s="20">
        <v>109</v>
      </c>
      <c r="AO157" s="21">
        <v>0.05601233299075026</v>
      </c>
      <c r="AP157" s="21"/>
      <c r="AQ157" s="46"/>
      <c r="AR157" s="18">
        <v>4185707.34</v>
      </c>
      <c r="AS157" s="21">
        <v>0.047718143737722596</v>
      </c>
      <c r="AT157" s="20">
        <v>100</v>
      </c>
      <c r="AU157" s="21">
        <v>0.05698005698005698</v>
      </c>
      <c r="AV157" s="21"/>
      <c r="AW157" s="46"/>
      <c r="AX157" s="18">
        <v>3618169.67</v>
      </c>
      <c r="AY157" s="21">
        <v>0.04396053768276479</v>
      </c>
      <c r="AZ157" s="20">
        <v>87</v>
      </c>
      <c r="BA157" s="21">
        <v>0.054003724394785846</v>
      </c>
      <c r="BB157" s="21"/>
    </row>
    <row r="158" spans="1:54" ht="18">
      <c r="A158" s="28">
        <v>1998</v>
      </c>
      <c r="B158" s="18">
        <v>116443697.34999996</v>
      </c>
      <c r="C158" s="21">
        <v>0.9472680286226872</v>
      </c>
      <c r="D158" s="20">
        <v>2498</v>
      </c>
      <c r="E158" s="21">
        <v>0.9433534743202417</v>
      </c>
      <c r="F158" s="21"/>
      <c r="G158" s="46"/>
      <c r="H158" s="18">
        <v>111559175.59999989</v>
      </c>
      <c r="I158" s="21">
        <v>0.9439863880381032</v>
      </c>
      <c r="J158" s="20">
        <v>2344</v>
      </c>
      <c r="K158" s="21">
        <v>0.9379751900760304</v>
      </c>
      <c r="L158" s="21"/>
      <c r="M158" s="46"/>
      <c r="N158" s="18">
        <v>106981083.04999992</v>
      </c>
      <c r="O158" s="21">
        <v>0.9498786973543546</v>
      </c>
      <c r="P158" s="20">
        <v>2223</v>
      </c>
      <c r="Q158" s="21">
        <v>0.9435483870967742</v>
      </c>
      <c r="R158" s="21"/>
      <c r="S158" s="46"/>
      <c r="T158" s="18">
        <v>104568889.59000011</v>
      </c>
      <c r="U158" s="21">
        <v>0.9482418112624081</v>
      </c>
      <c r="V158" s="20">
        <v>2123</v>
      </c>
      <c r="W158" s="21">
        <v>0.9397963700752545</v>
      </c>
      <c r="X158" s="21"/>
      <c r="Y158" s="46"/>
      <c r="Z158" s="18">
        <v>100829721.4999999</v>
      </c>
      <c r="AA158" s="21">
        <v>0.9504350903367634</v>
      </c>
      <c r="AB158" s="20">
        <v>2024</v>
      </c>
      <c r="AC158" s="21">
        <v>0.9431500465983225</v>
      </c>
      <c r="AD158" s="21"/>
      <c r="AE158" s="46"/>
      <c r="AF158" s="18">
        <v>96979595.21999997</v>
      </c>
      <c r="AG158" s="21">
        <v>0.9512421978150251</v>
      </c>
      <c r="AH158" s="20">
        <v>1950</v>
      </c>
      <c r="AI158" s="21">
        <v>0.9443099273607748</v>
      </c>
      <c r="AJ158" s="21"/>
      <c r="AK158" s="46"/>
      <c r="AL158" s="18">
        <v>91593073.03999992</v>
      </c>
      <c r="AM158" s="21">
        <v>0.9522124073652634</v>
      </c>
      <c r="AN158" s="20">
        <v>1837</v>
      </c>
      <c r="AO158" s="21">
        <v>0.9439876670092497</v>
      </c>
      <c r="AP158" s="21"/>
      <c r="AQ158" s="46"/>
      <c r="AR158" s="18">
        <v>83531605.45000012</v>
      </c>
      <c r="AS158" s="21">
        <v>0.9522818562622773</v>
      </c>
      <c r="AT158" s="20">
        <v>1655</v>
      </c>
      <c r="AU158" s="21">
        <v>0.9430199430199431</v>
      </c>
      <c r="AV158" s="21"/>
      <c r="AW158" s="46"/>
      <c r="AX158" s="18">
        <v>78686776.10000007</v>
      </c>
      <c r="AY158" s="21">
        <v>0.9560394623172352</v>
      </c>
      <c r="AZ158" s="20">
        <v>1524</v>
      </c>
      <c r="BA158" s="21">
        <v>0.9459962756052142</v>
      </c>
      <c r="BB158" s="21"/>
    </row>
    <row r="159" spans="1:54" ht="18">
      <c r="A159" s="19"/>
      <c r="B159" s="18"/>
      <c r="C159" s="21"/>
      <c r="D159" s="20"/>
      <c r="E159" s="21"/>
      <c r="F159" s="21"/>
      <c r="G159" s="46"/>
      <c r="H159" s="18"/>
      <c r="I159" s="21"/>
      <c r="J159" s="20"/>
      <c r="K159" s="21"/>
      <c r="L159" s="21"/>
      <c r="M159" s="46"/>
      <c r="N159" s="18"/>
      <c r="O159" s="21"/>
      <c r="P159" s="20"/>
      <c r="Q159" s="21"/>
      <c r="R159" s="21"/>
      <c r="S159" s="46"/>
      <c r="T159" s="18"/>
      <c r="U159" s="21"/>
      <c r="V159" s="20"/>
      <c r="W159" s="21"/>
      <c r="X159" s="21"/>
      <c r="Y159" s="46"/>
      <c r="Z159" s="18"/>
      <c r="AA159" s="21"/>
      <c r="AB159" s="20"/>
      <c r="AC159" s="21"/>
      <c r="AD159" s="21"/>
      <c r="AE159" s="46"/>
      <c r="AF159" s="18"/>
      <c r="AG159" s="21"/>
      <c r="AH159" s="20"/>
      <c r="AI159" s="21"/>
      <c r="AJ159" s="21"/>
      <c r="AK159" s="46"/>
      <c r="AL159" s="18"/>
      <c r="AM159" s="21"/>
      <c r="AN159" s="20"/>
      <c r="AO159" s="21"/>
      <c r="AP159" s="21"/>
      <c r="AQ159" s="46"/>
      <c r="AR159" s="18"/>
      <c r="AS159" s="21"/>
      <c r="AT159" s="20"/>
      <c r="AU159" s="21"/>
      <c r="AV159" s="21"/>
      <c r="AW159" s="46"/>
      <c r="AX159" s="18"/>
      <c r="AY159" s="21"/>
      <c r="AZ159" s="20"/>
      <c r="BA159" s="21"/>
      <c r="BB159" s="21"/>
    </row>
    <row r="160" spans="1:54" ht="18.75" thickBot="1">
      <c r="A160" s="22"/>
      <c r="B160" s="23">
        <f>SUM(B149:B159)</f>
        <v>122925818.06999996</v>
      </c>
      <c r="C160" s="26"/>
      <c r="D160" s="25">
        <f>SUM(D149:D159)</f>
        <v>2648</v>
      </c>
      <c r="E160" s="26"/>
      <c r="F160" s="26"/>
      <c r="G160" s="47"/>
      <c r="H160" s="23">
        <f>SUM(H149:H159)</f>
        <v>118178796.86999989</v>
      </c>
      <c r="I160" s="26"/>
      <c r="J160" s="25">
        <f>SUM(J149:J159)</f>
        <v>2499</v>
      </c>
      <c r="K160" s="26"/>
      <c r="L160" s="26"/>
      <c r="M160" s="47"/>
      <c r="N160" s="23">
        <f>SUM(N149:N159)</f>
        <v>112626047.24999993</v>
      </c>
      <c r="O160" s="26"/>
      <c r="P160" s="25">
        <f>SUM(P149:P159)</f>
        <v>2356</v>
      </c>
      <c r="Q160" s="26"/>
      <c r="R160" s="26"/>
      <c r="S160" s="47"/>
      <c r="T160" s="23">
        <f>SUM(T149:T159)</f>
        <v>110276607.0300001</v>
      </c>
      <c r="U160" s="26"/>
      <c r="V160" s="25">
        <f>SUM(V149:V159)</f>
        <v>2259</v>
      </c>
      <c r="W160" s="26"/>
      <c r="X160" s="26"/>
      <c r="Y160" s="47"/>
      <c r="Z160" s="23">
        <f>SUM(Z149:Z159)</f>
        <v>106087961.73999989</v>
      </c>
      <c r="AA160" s="26"/>
      <c r="AB160" s="25">
        <f>SUM(AB149:AB159)</f>
        <v>2146</v>
      </c>
      <c r="AC160" s="26"/>
      <c r="AD160" s="26"/>
      <c r="AE160" s="47"/>
      <c r="AF160" s="23">
        <f>SUM(AF149:AF159)</f>
        <v>101950476.37999997</v>
      </c>
      <c r="AG160" s="26"/>
      <c r="AH160" s="25">
        <f>SUM(AH149:AH159)</f>
        <v>2065</v>
      </c>
      <c r="AI160" s="26"/>
      <c r="AJ160" s="26"/>
      <c r="AK160" s="47"/>
      <c r="AL160" s="23">
        <f>SUM(AL149:AL159)</f>
        <v>96189749.60999992</v>
      </c>
      <c r="AM160" s="26"/>
      <c r="AN160" s="25">
        <f>SUM(AN149:AN159)</f>
        <v>1946</v>
      </c>
      <c r="AO160" s="26"/>
      <c r="AP160" s="26"/>
      <c r="AQ160" s="47"/>
      <c r="AR160" s="23">
        <f>SUM(AR149:AR159)</f>
        <v>87717312.79000013</v>
      </c>
      <c r="AS160" s="26"/>
      <c r="AT160" s="25">
        <f>SUM(AT149:AT159)</f>
        <v>1755</v>
      </c>
      <c r="AU160" s="26"/>
      <c r="AV160" s="26"/>
      <c r="AW160" s="47"/>
      <c r="AX160" s="23">
        <f>SUM(AX149:AX159)</f>
        <v>82304945.77000007</v>
      </c>
      <c r="AY160" s="26"/>
      <c r="AZ160" s="25">
        <f>SUM(AZ149:AZ159)</f>
        <v>1611</v>
      </c>
      <c r="BA160" s="26"/>
      <c r="BB160" s="26"/>
    </row>
    <row r="161" spans="1:54" ht="18.75" thickTop="1">
      <c r="A161" s="19"/>
      <c r="B161" s="18"/>
      <c r="C161" s="21"/>
      <c r="D161" s="20"/>
      <c r="E161" s="21"/>
      <c r="F161" s="21"/>
      <c r="G161" s="46"/>
      <c r="H161" s="18"/>
      <c r="I161" s="21"/>
      <c r="J161" s="20"/>
      <c r="K161" s="21"/>
      <c r="L161" s="21"/>
      <c r="M161" s="46"/>
      <c r="N161" s="18"/>
      <c r="O161" s="21"/>
      <c r="P161" s="20"/>
      <c r="Q161" s="21"/>
      <c r="R161" s="21"/>
      <c r="S161" s="46"/>
      <c r="T161" s="18"/>
      <c r="U161" s="21"/>
      <c r="V161" s="20"/>
      <c r="W161" s="21"/>
      <c r="X161" s="21"/>
      <c r="Y161" s="46"/>
      <c r="Z161" s="18"/>
      <c r="AA161" s="21"/>
      <c r="AB161" s="20"/>
      <c r="AC161" s="21"/>
      <c r="AD161" s="21"/>
      <c r="AE161" s="46"/>
      <c r="AF161" s="18"/>
      <c r="AG161" s="21"/>
      <c r="AH161" s="20"/>
      <c r="AI161" s="21"/>
      <c r="AJ161" s="21"/>
      <c r="AK161" s="46"/>
      <c r="AL161" s="18"/>
      <c r="AM161" s="21"/>
      <c r="AN161" s="20"/>
      <c r="AO161" s="21"/>
      <c r="AP161" s="21"/>
      <c r="AQ161" s="46"/>
      <c r="AR161" s="18"/>
      <c r="AS161" s="21"/>
      <c r="AT161" s="20"/>
      <c r="AU161" s="21"/>
      <c r="AV161" s="21"/>
      <c r="AW161" s="46"/>
      <c r="AX161" s="18"/>
      <c r="AY161" s="21"/>
      <c r="AZ161" s="20"/>
      <c r="BA161" s="21"/>
      <c r="BB161" s="21"/>
    </row>
    <row r="162" spans="1:54" ht="18">
      <c r="A162" s="19"/>
      <c r="B162" s="19"/>
      <c r="C162" s="18"/>
      <c r="D162" s="21"/>
      <c r="E162" s="20"/>
      <c r="F162" s="21"/>
      <c r="G162" s="46"/>
      <c r="H162" s="19"/>
      <c r="I162" s="18"/>
      <c r="J162" s="21"/>
      <c r="K162" s="20"/>
      <c r="L162" s="21"/>
      <c r="M162" s="46"/>
      <c r="N162" s="19"/>
      <c r="O162" s="18"/>
      <c r="P162" s="21"/>
      <c r="Q162" s="20"/>
      <c r="R162" s="21"/>
      <c r="S162" s="46"/>
      <c r="T162" s="19"/>
      <c r="U162" s="18"/>
      <c r="V162" s="21"/>
      <c r="W162" s="20"/>
      <c r="X162" s="21"/>
      <c r="Y162" s="46"/>
      <c r="Z162" s="19"/>
      <c r="AA162" s="18"/>
      <c r="AB162" s="21"/>
      <c r="AC162" s="20"/>
      <c r="AD162" s="21"/>
      <c r="AE162" s="46"/>
      <c r="AF162" s="19"/>
      <c r="AG162" s="18"/>
      <c r="AH162" s="21"/>
      <c r="AI162" s="20"/>
      <c r="AJ162" s="21"/>
      <c r="AK162" s="46"/>
      <c r="AL162" s="19"/>
      <c r="AM162" s="18"/>
      <c r="AN162" s="21"/>
      <c r="AO162" s="20"/>
      <c r="AP162" s="21"/>
      <c r="AQ162" s="46"/>
      <c r="AR162" s="19"/>
      <c r="AS162" s="18"/>
      <c r="AT162" s="21"/>
      <c r="AU162" s="20"/>
      <c r="AV162" s="21"/>
      <c r="AW162" s="46"/>
      <c r="AX162" s="19"/>
      <c r="AY162" s="18"/>
      <c r="AZ162" s="21"/>
      <c r="BA162" s="20"/>
      <c r="BB162" s="21"/>
    </row>
    <row r="163" spans="1:54" ht="18">
      <c r="A163" s="19"/>
      <c r="B163" s="19"/>
      <c r="C163" s="18"/>
      <c r="D163" s="21"/>
      <c r="E163" s="20"/>
      <c r="F163" s="21"/>
      <c r="G163" s="46"/>
      <c r="H163" s="19"/>
      <c r="I163" s="18"/>
      <c r="J163" s="21"/>
      <c r="K163" s="20"/>
      <c r="L163" s="21"/>
      <c r="M163" s="46"/>
      <c r="N163" s="19"/>
      <c r="O163" s="18"/>
      <c r="P163" s="21"/>
      <c r="Q163" s="20"/>
      <c r="R163" s="21"/>
      <c r="S163" s="46"/>
      <c r="T163" s="19"/>
      <c r="U163" s="18"/>
      <c r="V163" s="21"/>
      <c r="W163" s="20"/>
      <c r="X163" s="21"/>
      <c r="Y163" s="46"/>
      <c r="Z163" s="19"/>
      <c r="AA163" s="18"/>
      <c r="AB163" s="21"/>
      <c r="AC163" s="20"/>
      <c r="AD163" s="21"/>
      <c r="AE163" s="46"/>
      <c r="AF163" s="19"/>
      <c r="AG163" s="18"/>
      <c r="AH163" s="21"/>
      <c r="AI163" s="20"/>
      <c r="AJ163" s="21"/>
      <c r="AK163" s="46"/>
      <c r="AL163" s="19"/>
      <c r="AM163" s="18"/>
      <c r="AN163" s="21"/>
      <c r="AO163" s="20"/>
      <c r="AP163" s="21"/>
      <c r="AQ163" s="46"/>
      <c r="AR163" s="19"/>
      <c r="AS163" s="18"/>
      <c r="AT163" s="21"/>
      <c r="AU163" s="20"/>
      <c r="AV163" s="21"/>
      <c r="AW163" s="46"/>
      <c r="AX163" s="19"/>
      <c r="AY163" s="18"/>
      <c r="AZ163" s="21"/>
      <c r="BA163" s="20"/>
      <c r="BB163" s="21"/>
    </row>
    <row r="164" spans="1:54" ht="18">
      <c r="A164" s="19"/>
      <c r="B164" s="19"/>
      <c r="C164" s="18"/>
      <c r="D164" s="21"/>
      <c r="E164" s="20"/>
      <c r="F164" s="21"/>
      <c r="G164" s="46"/>
      <c r="H164" s="19"/>
      <c r="I164" s="18"/>
      <c r="J164" s="21"/>
      <c r="K164" s="20"/>
      <c r="L164" s="21"/>
      <c r="M164" s="46"/>
      <c r="N164" s="19"/>
      <c r="O164" s="18"/>
      <c r="P164" s="21"/>
      <c r="Q164" s="20"/>
      <c r="R164" s="21"/>
      <c r="S164" s="46"/>
      <c r="T164" s="19"/>
      <c r="U164" s="18"/>
      <c r="V164" s="21"/>
      <c r="W164" s="20"/>
      <c r="X164" s="21"/>
      <c r="Y164" s="46"/>
      <c r="Z164" s="19"/>
      <c r="AA164" s="18"/>
      <c r="AB164" s="21"/>
      <c r="AC164" s="20"/>
      <c r="AD164" s="21"/>
      <c r="AE164" s="46"/>
      <c r="AF164" s="19"/>
      <c r="AG164" s="18"/>
      <c r="AH164" s="21"/>
      <c r="AI164" s="20"/>
      <c r="AJ164" s="21"/>
      <c r="AK164" s="46"/>
      <c r="AL164" s="19"/>
      <c r="AM164" s="18"/>
      <c r="AN164" s="21"/>
      <c r="AO164" s="20"/>
      <c r="AP164" s="21"/>
      <c r="AQ164" s="46"/>
      <c r="AR164" s="19"/>
      <c r="AS164" s="18"/>
      <c r="AT164" s="21"/>
      <c r="AU164" s="20"/>
      <c r="AV164" s="21"/>
      <c r="AW164" s="46"/>
      <c r="AX164" s="19"/>
      <c r="AY164" s="18"/>
      <c r="AZ164" s="21"/>
      <c r="BA164" s="20"/>
      <c r="BB164" s="21"/>
    </row>
    <row r="165" spans="1:54" ht="18.75">
      <c r="A165" s="17" t="s">
        <v>96</v>
      </c>
      <c r="B165" s="17"/>
      <c r="C165" s="18"/>
      <c r="D165" s="21"/>
      <c r="E165" s="20"/>
      <c r="F165" s="21"/>
      <c r="G165" s="46"/>
      <c r="H165" s="17" t="s">
        <v>96</v>
      </c>
      <c r="I165" s="18"/>
      <c r="J165" s="21"/>
      <c r="K165" s="20"/>
      <c r="L165" s="21"/>
      <c r="M165" s="46"/>
      <c r="N165" s="17" t="s">
        <v>96</v>
      </c>
      <c r="O165" s="18"/>
      <c r="P165" s="21"/>
      <c r="Q165" s="20"/>
      <c r="R165" s="21"/>
      <c r="S165" s="46"/>
      <c r="T165" s="17" t="s">
        <v>96</v>
      </c>
      <c r="U165" s="18"/>
      <c r="V165" s="21"/>
      <c r="W165" s="20"/>
      <c r="X165" s="21"/>
      <c r="Y165" s="46"/>
      <c r="Z165" s="17" t="s">
        <v>96</v>
      </c>
      <c r="AA165" s="18"/>
      <c r="AB165" s="21"/>
      <c r="AC165" s="20"/>
      <c r="AD165" s="21"/>
      <c r="AE165" s="46"/>
      <c r="AF165" s="17" t="s">
        <v>96</v>
      </c>
      <c r="AG165" s="18"/>
      <c r="AH165" s="21"/>
      <c r="AI165" s="20"/>
      <c r="AJ165" s="21"/>
      <c r="AK165" s="46"/>
      <c r="AL165" s="17" t="s">
        <v>96</v>
      </c>
      <c r="AM165" s="18"/>
      <c r="AN165" s="21"/>
      <c r="AO165" s="20"/>
      <c r="AP165" s="21"/>
      <c r="AQ165" s="46"/>
      <c r="AR165" s="17" t="s">
        <v>96</v>
      </c>
      <c r="AS165" s="18"/>
      <c r="AT165" s="21"/>
      <c r="AU165" s="20"/>
      <c r="AV165" s="21"/>
      <c r="AW165" s="46"/>
      <c r="AX165" s="17" t="s">
        <v>96</v>
      </c>
      <c r="AY165" s="18"/>
      <c r="AZ165" s="21"/>
      <c r="BA165" s="20"/>
      <c r="BB165" s="21"/>
    </row>
    <row r="166" spans="1:54" ht="18">
      <c r="A166" s="19"/>
      <c r="B166" s="19"/>
      <c r="C166" s="18"/>
      <c r="D166" s="21"/>
      <c r="E166" s="20"/>
      <c r="F166" s="21"/>
      <c r="G166" s="46"/>
      <c r="H166" s="19"/>
      <c r="I166" s="18"/>
      <c r="J166" s="21"/>
      <c r="K166" s="20"/>
      <c r="L166" s="21"/>
      <c r="M166" s="46"/>
      <c r="N166" s="19"/>
      <c r="O166" s="18"/>
      <c r="P166" s="21"/>
      <c r="Q166" s="20"/>
      <c r="R166" s="21"/>
      <c r="S166" s="46"/>
      <c r="T166" s="19"/>
      <c r="U166" s="18"/>
      <c r="V166" s="21"/>
      <c r="W166" s="20"/>
      <c r="X166" s="21"/>
      <c r="Y166" s="46"/>
      <c r="Z166" s="19"/>
      <c r="AA166" s="18"/>
      <c r="AB166" s="21"/>
      <c r="AC166" s="20"/>
      <c r="AD166" s="21"/>
      <c r="AE166" s="46"/>
      <c r="AF166" s="19"/>
      <c r="AG166" s="18"/>
      <c r="AH166" s="21"/>
      <c r="AI166" s="20"/>
      <c r="AJ166" s="21"/>
      <c r="AK166" s="46"/>
      <c r="AL166" s="19"/>
      <c r="AM166" s="18"/>
      <c r="AN166" s="21"/>
      <c r="AO166" s="20"/>
      <c r="AP166" s="21"/>
      <c r="AQ166" s="46"/>
      <c r="AR166" s="19"/>
      <c r="AS166" s="18"/>
      <c r="AT166" s="21"/>
      <c r="AU166" s="20"/>
      <c r="AV166" s="21"/>
      <c r="AW166" s="46"/>
      <c r="AX166" s="19"/>
      <c r="AY166" s="18"/>
      <c r="AZ166" s="21"/>
      <c r="BA166" s="20"/>
      <c r="BB166" s="21"/>
    </row>
    <row r="167" spans="1:54" ht="72" customHeight="1">
      <c r="A167" s="33" t="s">
        <v>85</v>
      </c>
      <c r="B167" s="34" t="s">
        <v>79</v>
      </c>
      <c r="C167" s="35" t="s">
        <v>80</v>
      </c>
      <c r="D167" s="36" t="s">
        <v>81</v>
      </c>
      <c r="E167" s="35" t="s">
        <v>80</v>
      </c>
      <c r="F167" s="38"/>
      <c r="G167" s="40"/>
      <c r="H167" s="34" t="s">
        <v>79</v>
      </c>
      <c r="I167" s="35" t="s">
        <v>80</v>
      </c>
      <c r="J167" s="36" t="s">
        <v>81</v>
      </c>
      <c r="K167" s="35" t="s">
        <v>80</v>
      </c>
      <c r="L167" s="38"/>
      <c r="M167" s="40"/>
      <c r="N167" s="34" t="s">
        <v>79</v>
      </c>
      <c r="O167" s="35" t="s">
        <v>80</v>
      </c>
      <c r="P167" s="36" t="s">
        <v>81</v>
      </c>
      <c r="Q167" s="35" t="s">
        <v>80</v>
      </c>
      <c r="R167" s="38"/>
      <c r="S167" s="40"/>
      <c r="T167" s="34" t="s">
        <v>79</v>
      </c>
      <c r="U167" s="35" t="s">
        <v>80</v>
      </c>
      <c r="V167" s="36" t="s">
        <v>81</v>
      </c>
      <c r="W167" s="35" t="s">
        <v>80</v>
      </c>
      <c r="X167" s="38"/>
      <c r="Y167" s="40"/>
      <c r="Z167" s="34" t="s">
        <v>79</v>
      </c>
      <c r="AA167" s="35" t="s">
        <v>80</v>
      </c>
      <c r="AB167" s="36" t="s">
        <v>81</v>
      </c>
      <c r="AC167" s="35" t="s">
        <v>80</v>
      </c>
      <c r="AD167" s="38"/>
      <c r="AE167" s="40"/>
      <c r="AF167" s="34" t="s">
        <v>79</v>
      </c>
      <c r="AG167" s="35" t="s">
        <v>80</v>
      </c>
      <c r="AH167" s="36" t="s">
        <v>81</v>
      </c>
      <c r="AI167" s="35" t="s">
        <v>80</v>
      </c>
      <c r="AJ167" s="38"/>
      <c r="AK167" s="40"/>
      <c r="AL167" s="34" t="s">
        <v>79</v>
      </c>
      <c r="AM167" s="35" t="s">
        <v>80</v>
      </c>
      <c r="AN167" s="36" t="s">
        <v>81</v>
      </c>
      <c r="AO167" s="35" t="s">
        <v>80</v>
      </c>
      <c r="AP167" s="38"/>
      <c r="AQ167" s="40"/>
      <c r="AR167" s="34" t="s">
        <v>79</v>
      </c>
      <c r="AS167" s="35" t="s">
        <v>80</v>
      </c>
      <c r="AT167" s="36" t="s">
        <v>81</v>
      </c>
      <c r="AU167" s="35" t="s">
        <v>80</v>
      </c>
      <c r="AV167" s="38"/>
      <c r="AW167" s="40"/>
      <c r="AX167" s="34" t="s">
        <v>79</v>
      </c>
      <c r="AY167" s="35" t="s">
        <v>80</v>
      </c>
      <c r="AZ167" s="36" t="s">
        <v>81</v>
      </c>
      <c r="BA167" s="35" t="s">
        <v>80</v>
      </c>
      <c r="BB167" s="38"/>
    </row>
    <row r="168" spans="1:54" ht="18">
      <c r="A168" s="19"/>
      <c r="B168" s="18"/>
      <c r="C168" s="21"/>
      <c r="D168" s="20"/>
      <c r="E168" s="21"/>
      <c r="F168" s="21"/>
      <c r="G168" s="46"/>
      <c r="H168" s="18"/>
      <c r="I168" s="21"/>
      <c r="J168" s="20"/>
      <c r="K168" s="21"/>
      <c r="L168" s="21"/>
      <c r="M168" s="46"/>
      <c r="N168" s="18"/>
      <c r="O168" s="21"/>
      <c r="P168" s="20"/>
      <c r="Q168" s="21"/>
      <c r="R168" s="21"/>
      <c r="S168" s="46"/>
      <c r="T168" s="18"/>
      <c r="U168" s="21"/>
      <c r="V168" s="20"/>
      <c r="W168" s="21"/>
      <c r="X168" s="21"/>
      <c r="Y168" s="46"/>
      <c r="Z168" s="18"/>
      <c r="AA168" s="21"/>
      <c r="AB168" s="20"/>
      <c r="AC168" s="21"/>
      <c r="AD168" s="21"/>
      <c r="AE168" s="46"/>
      <c r="AF168" s="18"/>
      <c r="AG168" s="21"/>
      <c r="AH168" s="20"/>
      <c r="AI168" s="21"/>
      <c r="AJ168" s="21"/>
      <c r="AK168" s="46"/>
      <c r="AL168" s="18"/>
      <c r="AM168" s="21"/>
      <c r="AN168" s="20"/>
      <c r="AO168" s="21"/>
      <c r="AP168" s="21"/>
      <c r="AQ168" s="46"/>
      <c r="AR168" s="18"/>
      <c r="AS168" s="21"/>
      <c r="AT168" s="20"/>
      <c r="AU168" s="21"/>
      <c r="AV168" s="21"/>
      <c r="AW168" s="46"/>
      <c r="AX168" s="18"/>
      <c r="AY168" s="21"/>
      <c r="AZ168" s="20"/>
      <c r="BA168" s="21"/>
      <c r="BB168" s="21"/>
    </row>
    <row r="169" spans="1:54" ht="18">
      <c r="A169" s="19" t="s">
        <v>55</v>
      </c>
      <c r="B169" s="18">
        <v>1218134.77</v>
      </c>
      <c r="C169" s="21">
        <v>0.009909543438008333</v>
      </c>
      <c r="D169" s="20">
        <v>46</v>
      </c>
      <c r="E169" s="21">
        <v>0.017371601208459216</v>
      </c>
      <c r="F169" s="21"/>
      <c r="G169" s="46"/>
      <c r="H169" s="18">
        <v>1139299.5</v>
      </c>
      <c r="I169" s="21">
        <v>0.009640472996634595</v>
      </c>
      <c r="J169" s="20">
        <v>45</v>
      </c>
      <c r="K169" s="21">
        <v>0.01800720288115246</v>
      </c>
      <c r="L169" s="21"/>
      <c r="M169" s="46"/>
      <c r="N169" s="18">
        <v>1201086.27</v>
      </c>
      <c r="O169" s="21">
        <v>0.010664373822282039</v>
      </c>
      <c r="P169" s="20">
        <v>47</v>
      </c>
      <c r="Q169" s="21">
        <v>0.019949066213921902</v>
      </c>
      <c r="R169" s="21"/>
      <c r="S169" s="46"/>
      <c r="T169" s="18">
        <v>1254163.53</v>
      </c>
      <c r="U169" s="21">
        <v>0.01137288826504077</v>
      </c>
      <c r="V169" s="20">
        <v>48</v>
      </c>
      <c r="W169" s="21">
        <v>0.021248339973439574</v>
      </c>
      <c r="X169" s="21"/>
      <c r="Y169" s="46"/>
      <c r="Z169" s="18">
        <v>1511603.86</v>
      </c>
      <c r="AA169" s="21">
        <v>0.014248589898490397</v>
      </c>
      <c r="AB169" s="20">
        <v>59</v>
      </c>
      <c r="AC169" s="21">
        <v>0.02749301025163094</v>
      </c>
      <c r="AD169" s="21"/>
      <c r="AE169" s="46"/>
      <c r="AF169" s="18">
        <v>2690954.4</v>
      </c>
      <c r="AG169" s="21">
        <v>0.02639472119747637</v>
      </c>
      <c r="AH169" s="20">
        <v>102</v>
      </c>
      <c r="AI169" s="21">
        <v>0.049394673123486686</v>
      </c>
      <c r="AJ169" s="21"/>
      <c r="AK169" s="46"/>
      <c r="AL169" s="18">
        <v>3608704.22</v>
      </c>
      <c r="AM169" s="21">
        <v>0.037516515373326564</v>
      </c>
      <c r="AN169" s="20">
        <v>150</v>
      </c>
      <c r="AO169" s="21">
        <v>0.07708119218910586</v>
      </c>
      <c r="AP169" s="21"/>
      <c r="AQ169" s="46"/>
      <c r="AR169" s="18">
        <v>6417868.940000002</v>
      </c>
      <c r="AS169" s="21">
        <v>0.0731653619549966</v>
      </c>
      <c r="AT169" s="20">
        <v>236</v>
      </c>
      <c r="AU169" s="21">
        <v>0.13447293447293449</v>
      </c>
      <c r="AV169" s="21"/>
      <c r="AW169" s="46"/>
      <c r="AX169" s="18">
        <v>6163799.600000002</v>
      </c>
      <c r="AY169" s="21">
        <v>0.07488978386820948</v>
      </c>
      <c r="AZ169" s="20">
        <v>220</v>
      </c>
      <c r="BA169" s="21">
        <v>0.13656114214773432</v>
      </c>
      <c r="BB169" s="21"/>
    </row>
    <row r="170" spans="1:54" ht="18">
      <c r="A170" s="19" t="s">
        <v>56</v>
      </c>
      <c r="B170" s="18">
        <v>15101581.859999998</v>
      </c>
      <c r="C170" s="21">
        <v>0.12285158022729187</v>
      </c>
      <c r="D170" s="20">
        <v>417</v>
      </c>
      <c r="E170" s="21">
        <v>0.1574773413897281</v>
      </c>
      <c r="F170" s="21"/>
      <c r="G170" s="46"/>
      <c r="H170" s="18">
        <v>14166924.270000003</v>
      </c>
      <c r="I170" s="21">
        <v>0.11987703924236105</v>
      </c>
      <c r="J170" s="20">
        <v>395</v>
      </c>
      <c r="K170" s="21">
        <v>0.15806322529011604</v>
      </c>
      <c r="L170" s="21"/>
      <c r="M170" s="46"/>
      <c r="N170" s="18">
        <v>13270210.829999989</v>
      </c>
      <c r="O170" s="21">
        <v>0.1178254156477998</v>
      </c>
      <c r="P170" s="20">
        <v>379</v>
      </c>
      <c r="Q170" s="21">
        <v>0.16086587436332767</v>
      </c>
      <c r="R170" s="21"/>
      <c r="S170" s="46"/>
      <c r="T170" s="18">
        <v>12382802.560000002</v>
      </c>
      <c r="U170" s="21">
        <v>0.11228857047289585</v>
      </c>
      <c r="V170" s="20">
        <v>361</v>
      </c>
      <c r="W170" s="21">
        <v>0.15980522355024346</v>
      </c>
      <c r="X170" s="21"/>
      <c r="Y170" s="46"/>
      <c r="Z170" s="18">
        <v>12695900.440000001</v>
      </c>
      <c r="AA170" s="21">
        <v>0.11967333740575646</v>
      </c>
      <c r="AB170" s="20">
        <v>359</v>
      </c>
      <c r="AC170" s="21">
        <v>0.16728797763280523</v>
      </c>
      <c r="AD170" s="21"/>
      <c r="AE170" s="46"/>
      <c r="AF170" s="18">
        <v>15040033.730000004</v>
      </c>
      <c r="AG170" s="21">
        <v>0.1475229372537828</v>
      </c>
      <c r="AH170" s="20">
        <v>382</v>
      </c>
      <c r="AI170" s="21">
        <v>0.18498789346246974</v>
      </c>
      <c r="AJ170" s="21"/>
      <c r="AK170" s="46"/>
      <c r="AL170" s="18">
        <v>18931456.17</v>
      </c>
      <c r="AM170" s="21">
        <v>0.1968136547475934</v>
      </c>
      <c r="AN170" s="20">
        <v>420</v>
      </c>
      <c r="AO170" s="21">
        <v>0.2158273381294964</v>
      </c>
      <c r="AP170" s="21"/>
      <c r="AQ170" s="46"/>
      <c r="AR170" s="18">
        <v>20764595.909999996</v>
      </c>
      <c r="AS170" s="21">
        <v>0.2367217513800447</v>
      </c>
      <c r="AT170" s="20">
        <v>411</v>
      </c>
      <c r="AU170" s="21">
        <v>0.2341880341880342</v>
      </c>
      <c r="AV170" s="21"/>
      <c r="AW170" s="46"/>
      <c r="AX170" s="18">
        <v>19041949.71000001</v>
      </c>
      <c r="AY170" s="21">
        <v>0.2313585111059117</v>
      </c>
      <c r="AZ170" s="20">
        <v>379</v>
      </c>
      <c r="BA170" s="21">
        <v>0.23525760397268777</v>
      </c>
      <c r="BB170" s="21"/>
    </row>
    <row r="171" spans="1:54" ht="18">
      <c r="A171" s="19" t="s">
        <v>57</v>
      </c>
      <c r="B171" s="18">
        <v>29858489.539999988</v>
      </c>
      <c r="C171" s="21">
        <v>0.24289923116630804</v>
      </c>
      <c r="D171" s="20">
        <v>628</v>
      </c>
      <c r="E171" s="21">
        <v>0.23716012084592145</v>
      </c>
      <c r="F171" s="21"/>
      <c r="G171" s="46"/>
      <c r="H171" s="18">
        <v>28300991.72999999</v>
      </c>
      <c r="I171" s="21">
        <v>0.2394760522154569</v>
      </c>
      <c r="J171" s="20">
        <v>582</v>
      </c>
      <c r="K171" s="21">
        <v>0.23289315726290516</v>
      </c>
      <c r="L171" s="21"/>
      <c r="M171" s="46"/>
      <c r="N171" s="18">
        <v>27191445.88</v>
      </c>
      <c r="O171" s="21">
        <v>0.24143123676925457</v>
      </c>
      <c r="P171" s="20">
        <v>553</v>
      </c>
      <c r="Q171" s="21">
        <v>0.23471986417657045</v>
      </c>
      <c r="R171" s="21"/>
      <c r="S171" s="46"/>
      <c r="T171" s="18">
        <v>27318114.090000022</v>
      </c>
      <c r="U171" s="21">
        <v>0.24772356373431315</v>
      </c>
      <c r="V171" s="20">
        <v>546</v>
      </c>
      <c r="W171" s="21">
        <v>0.24169986719787517</v>
      </c>
      <c r="X171" s="21"/>
      <c r="Y171" s="46"/>
      <c r="Z171" s="18">
        <v>26112660.78000001</v>
      </c>
      <c r="AA171" s="21">
        <v>0.24614160128739984</v>
      </c>
      <c r="AB171" s="20">
        <v>515</v>
      </c>
      <c r="AC171" s="21">
        <v>0.23998136067101583</v>
      </c>
      <c r="AD171" s="21"/>
      <c r="AE171" s="46"/>
      <c r="AF171" s="18">
        <v>24446857.519999992</v>
      </c>
      <c r="AG171" s="21">
        <v>0.23979149865743857</v>
      </c>
      <c r="AH171" s="20">
        <v>502</v>
      </c>
      <c r="AI171" s="21">
        <v>0.2430992736077482</v>
      </c>
      <c r="AJ171" s="21"/>
      <c r="AK171" s="46"/>
      <c r="AL171" s="18">
        <v>24612295.48000003</v>
      </c>
      <c r="AM171" s="21">
        <v>0.25587233130131054</v>
      </c>
      <c r="AN171" s="20">
        <v>475</v>
      </c>
      <c r="AO171" s="21">
        <v>0.24409044193216856</v>
      </c>
      <c r="AP171" s="21"/>
      <c r="AQ171" s="46"/>
      <c r="AR171" s="18">
        <v>23218938.700000014</v>
      </c>
      <c r="AS171" s="21">
        <v>0.264701892493987</v>
      </c>
      <c r="AT171" s="20">
        <v>446</v>
      </c>
      <c r="AU171" s="21">
        <v>0.25413105413105413</v>
      </c>
      <c r="AV171" s="21"/>
      <c r="AW171" s="46"/>
      <c r="AX171" s="18">
        <v>21675998.030000005</v>
      </c>
      <c r="AY171" s="21">
        <v>0.2633620352605938</v>
      </c>
      <c r="AZ171" s="20">
        <v>412</v>
      </c>
      <c r="BA171" s="21">
        <v>0.25574177529484793</v>
      </c>
      <c r="BB171" s="21"/>
    </row>
    <row r="172" spans="1:54" ht="18">
      <c r="A172" s="19" t="s">
        <v>58</v>
      </c>
      <c r="B172" s="18">
        <v>29640441.230000008</v>
      </c>
      <c r="C172" s="21">
        <v>0.2411254051063811</v>
      </c>
      <c r="D172" s="20">
        <v>594</v>
      </c>
      <c r="E172" s="21">
        <v>0.2243202416918429</v>
      </c>
      <c r="F172" s="21"/>
      <c r="G172" s="46"/>
      <c r="H172" s="18">
        <v>28426003.05999999</v>
      </c>
      <c r="I172" s="21">
        <v>0.24053386743536914</v>
      </c>
      <c r="J172" s="20">
        <v>552</v>
      </c>
      <c r="K172" s="21">
        <v>0.22088835534213686</v>
      </c>
      <c r="L172" s="21"/>
      <c r="M172" s="46"/>
      <c r="N172" s="18">
        <v>27747994.500000015</v>
      </c>
      <c r="O172" s="21">
        <v>0.2463727989885574</v>
      </c>
      <c r="P172" s="20">
        <v>536</v>
      </c>
      <c r="Q172" s="21">
        <v>0.22750424448217318</v>
      </c>
      <c r="R172" s="21"/>
      <c r="S172" s="46"/>
      <c r="T172" s="18">
        <v>25924444.900000006</v>
      </c>
      <c r="U172" s="21">
        <v>0.2350856233085538</v>
      </c>
      <c r="V172" s="20">
        <v>495</v>
      </c>
      <c r="W172" s="21">
        <v>0.21912350597609562</v>
      </c>
      <c r="X172" s="21"/>
      <c r="Y172" s="46"/>
      <c r="Z172" s="18">
        <v>25675134.069999978</v>
      </c>
      <c r="AA172" s="21">
        <v>0.24201741318137968</v>
      </c>
      <c r="AB172" s="20">
        <v>491</v>
      </c>
      <c r="AC172" s="21">
        <v>0.2287977632805219</v>
      </c>
      <c r="AD172" s="21"/>
      <c r="AE172" s="46"/>
      <c r="AF172" s="18">
        <v>28780389.84</v>
      </c>
      <c r="AG172" s="21">
        <v>0.2822977475134776</v>
      </c>
      <c r="AH172" s="20">
        <v>538</v>
      </c>
      <c r="AI172" s="21">
        <v>0.2605326876513317</v>
      </c>
      <c r="AJ172" s="21"/>
      <c r="AK172" s="46"/>
      <c r="AL172" s="18">
        <v>30655912.58999998</v>
      </c>
      <c r="AM172" s="21">
        <v>0.31870248871936924</v>
      </c>
      <c r="AN172" s="20">
        <v>591</v>
      </c>
      <c r="AO172" s="21">
        <v>0.30369989722507706</v>
      </c>
      <c r="AP172" s="21"/>
      <c r="AQ172" s="46"/>
      <c r="AR172" s="18">
        <v>34443084.440000005</v>
      </c>
      <c r="AS172" s="21">
        <v>0.3926600501597514</v>
      </c>
      <c r="AT172" s="20">
        <v>627</v>
      </c>
      <c r="AU172" s="21">
        <v>0.3572649572649573</v>
      </c>
      <c r="AV172" s="21"/>
      <c r="AW172" s="46"/>
      <c r="AX172" s="18">
        <v>32694283.469999984</v>
      </c>
      <c r="AY172" s="21">
        <v>0.39723352180273214</v>
      </c>
      <c r="AZ172" s="20">
        <v>569</v>
      </c>
      <c r="BA172" s="21">
        <v>0.3531967721911856</v>
      </c>
      <c r="BB172" s="21"/>
    </row>
    <row r="173" spans="1:54" ht="18">
      <c r="A173" s="19" t="s">
        <v>59</v>
      </c>
      <c r="B173" s="18">
        <v>46156830.07999999</v>
      </c>
      <c r="C173" s="21">
        <v>0.37548646003966357</v>
      </c>
      <c r="D173" s="20">
        <v>936</v>
      </c>
      <c r="E173" s="21">
        <v>0.35347432024169184</v>
      </c>
      <c r="F173" s="21"/>
      <c r="G173" s="46"/>
      <c r="H173" s="18">
        <v>45105689.58999999</v>
      </c>
      <c r="I173" s="21">
        <v>0.38167328475697315</v>
      </c>
      <c r="J173" s="20">
        <v>897</v>
      </c>
      <c r="K173" s="21">
        <v>0.3589435774309724</v>
      </c>
      <c r="L173" s="21"/>
      <c r="M173" s="46"/>
      <c r="N173" s="18">
        <v>42120170.88999998</v>
      </c>
      <c r="O173" s="21">
        <v>0.37398250154783785</v>
      </c>
      <c r="P173" s="20">
        <v>820</v>
      </c>
      <c r="Q173" s="21">
        <v>0.34804753820033957</v>
      </c>
      <c r="R173" s="21"/>
      <c r="S173" s="46"/>
      <c r="T173" s="18">
        <v>42192725.250000015</v>
      </c>
      <c r="U173" s="21">
        <v>0.3826081195853419</v>
      </c>
      <c r="V173" s="20">
        <v>788</v>
      </c>
      <c r="W173" s="21">
        <v>0.34882691456396636</v>
      </c>
      <c r="X173" s="21"/>
      <c r="Y173" s="46"/>
      <c r="Z173" s="18">
        <v>38926220.55</v>
      </c>
      <c r="AA173" s="21">
        <v>0.36692401203258335</v>
      </c>
      <c r="AB173" s="20">
        <v>702</v>
      </c>
      <c r="AC173" s="21">
        <v>0.3271202236719478</v>
      </c>
      <c r="AD173" s="21"/>
      <c r="AE173" s="46"/>
      <c r="AF173" s="18">
        <v>30159280.919999994</v>
      </c>
      <c r="AG173" s="21">
        <v>0.29582285430023214</v>
      </c>
      <c r="AH173" s="20">
        <v>525</v>
      </c>
      <c r="AI173" s="21">
        <v>0.2542372881355932</v>
      </c>
      <c r="AJ173" s="21"/>
      <c r="AK173" s="46"/>
      <c r="AL173" s="18">
        <v>17773778.16</v>
      </c>
      <c r="AM173" s="21">
        <v>0.18477829739721263</v>
      </c>
      <c r="AN173" s="20">
        <v>299</v>
      </c>
      <c r="AO173" s="21">
        <v>0.15364850976361769</v>
      </c>
      <c r="AP173" s="21"/>
      <c r="AQ173" s="46"/>
      <c r="AR173" s="18">
        <v>2491367.77</v>
      </c>
      <c r="AS173" s="21">
        <v>0.028402235439706974</v>
      </c>
      <c r="AT173" s="20">
        <v>28</v>
      </c>
      <c r="AU173" s="21">
        <v>0.015954415954415956</v>
      </c>
      <c r="AV173" s="21"/>
      <c r="AW173" s="46"/>
      <c r="AX173" s="18">
        <v>2323105.87</v>
      </c>
      <c r="AY173" s="21">
        <v>0.02822559262103016</v>
      </c>
      <c r="AZ173" s="20">
        <v>25</v>
      </c>
      <c r="BA173" s="21">
        <v>0.015518311607697082</v>
      </c>
      <c r="BB173" s="21"/>
    </row>
    <row r="174" spans="1:54" ht="18">
      <c r="A174" s="19" t="s">
        <v>60</v>
      </c>
      <c r="B174" s="18">
        <v>783115.84</v>
      </c>
      <c r="C174" s="21">
        <v>0.006370658341418483</v>
      </c>
      <c r="D174" s="20">
        <v>16</v>
      </c>
      <c r="E174" s="21">
        <v>0.006042296072507553</v>
      </c>
      <c r="F174" s="21"/>
      <c r="G174" s="46"/>
      <c r="H174" s="18">
        <v>806011.98</v>
      </c>
      <c r="I174" s="21">
        <v>0.006820275729212543</v>
      </c>
      <c r="J174" s="20">
        <v>16</v>
      </c>
      <c r="K174" s="21">
        <v>0.006402561024409764</v>
      </c>
      <c r="L174" s="21"/>
      <c r="M174" s="46"/>
      <c r="N174" s="18">
        <v>844498.73</v>
      </c>
      <c r="O174" s="21">
        <v>0.007498254183825138</v>
      </c>
      <c r="P174" s="20">
        <v>16</v>
      </c>
      <c r="Q174" s="21">
        <v>0.006791171477079796</v>
      </c>
      <c r="R174" s="21"/>
      <c r="S174" s="46"/>
      <c r="T174" s="18">
        <v>954035.89</v>
      </c>
      <c r="U174" s="21">
        <v>0.008651298908212333</v>
      </c>
      <c r="V174" s="20">
        <v>16</v>
      </c>
      <c r="W174" s="21">
        <v>0.007082779991146525</v>
      </c>
      <c r="X174" s="21"/>
      <c r="Y174" s="46"/>
      <c r="Z174" s="18">
        <v>916475.95</v>
      </c>
      <c r="AA174" s="21">
        <v>0.008638830786909602</v>
      </c>
      <c r="AB174" s="20">
        <v>15</v>
      </c>
      <c r="AC174" s="21">
        <v>0.006989748369058714</v>
      </c>
      <c r="AD174" s="21"/>
      <c r="AE174" s="46"/>
      <c r="AF174" s="18">
        <v>632463.27</v>
      </c>
      <c r="AG174" s="21">
        <v>0.006203632316955732</v>
      </c>
      <c r="AH174" s="20">
        <v>12</v>
      </c>
      <c r="AI174" s="21">
        <v>0.005811138014527845</v>
      </c>
      <c r="AJ174" s="21"/>
      <c r="AK174" s="46"/>
      <c r="AL174" s="18">
        <v>452535.79</v>
      </c>
      <c r="AM174" s="21">
        <v>0.004704615531642404</v>
      </c>
      <c r="AN174" s="20">
        <v>8</v>
      </c>
      <c r="AO174" s="21">
        <v>0.0041109969167523125</v>
      </c>
      <c r="AP174" s="21"/>
      <c r="AQ174" s="46"/>
      <c r="AR174" s="18">
        <v>239627.75</v>
      </c>
      <c r="AS174" s="21">
        <v>0.002731818182502715</v>
      </c>
      <c r="AT174" s="20">
        <v>5</v>
      </c>
      <c r="AU174" s="21">
        <v>0.002849002849002849</v>
      </c>
      <c r="AV174" s="21"/>
      <c r="AW174" s="46"/>
      <c r="AX174" s="18">
        <v>304622.17</v>
      </c>
      <c r="AY174" s="21">
        <v>0.003701140522603128</v>
      </c>
      <c r="AZ174" s="20">
        <v>5</v>
      </c>
      <c r="BA174" s="21">
        <v>0.0031036623215394167</v>
      </c>
      <c r="BB174" s="21"/>
    </row>
    <row r="175" spans="1:54" ht="18">
      <c r="A175" s="19" t="s">
        <v>61</v>
      </c>
      <c r="B175" s="18">
        <v>166824.75</v>
      </c>
      <c r="C175" s="21">
        <v>0.0013571216809285245</v>
      </c>
      <c r="D175" s="20">
        <v>11</v>
      </c>
      <c r="E175" s="21">
        <v>0.004154078549848943</v>
      </c>
      <c r="F175" s="21"/>
      <c r="G175" s="46"/>
      <c r="H175" s="18">
        <v>233876.74</v>
      </c>
      <c r="I175" s="21">
        <v>0.0019790076239925764</v>
      </c>
      <c r="J175" s="20">
        <v>12</v>
      </c>
      <c r="K175" s="21">
        <v>0.004801920768307323</v>
      </c>
      <c r="L175" s="21"/>
      <c r="M175" s="46"/>
      <c r="N175" s="18">
        <v>250640.15</v>
      </c>
      <c r="O175" s="21">
        <v>0.0022254190404431516</v>
      </c>
      <c r="P175" s="20">
        <v>5</v>
      </c>
      <c r="Q175" s="21">
        <v>0.0021222410865874364</v>
      </c>
      <c r="R175" s="21"/>
      <c r="S175" s="46"/>
      <c r="T175" s="18">
        <v>250320.81</v>
      </c>
      <c r="U175" s="21">
        <v>0.002269935725642174</v>
      </c>
      <c r="V175" s="20">
        <v>5</v>
      </c>
      <c r="W175" s="21">
        <v>0.002213368747233289</v>
      </c>
      <c r="X175" s="21"/>
      <c r="Y175" s="46"/>
      <c r="Z175" s="18">
        <v>249966.09</v>
      </c>
      <c r="AA175" s="21">
        <v>0.002356215407480596</v>
      </c>
      <c r="AB175" s="20">
        <v>5</v>
      </c>
      <c r="AC175" s="21">
        <v>0.002329916123019571</v>
      </c>
      <c r="AD175" s="21"/>
      <c r="AE175" s="46"/>
      <c r="AF175" s="18">
        <v>200496.7</v>
      </c>
      <c r="AG175" s="21">
        <v>0.001966608760636769</v>
      </c>
      <c r="AH175" s="20">
        <v>4</v>
      </c>
      <c r="AI175" s="21">
        <v>0.001937046004842615</v>
      </c>
      <c r="AJ175" s="21"/>
      <c r="AK175" s="46"/>
      <c r="AL175" s="18">
        <v>155067.2</v>
      </c>
      <c r="AM175" s="21">
        <v>0.001612096929545173</v>
      </c>
      <c r="AN175" s="20">
        <v>3</v>
      </c>
      <c r="AO175" s="21">
        <v>0.001541623843782117</v>
      </c>
      <c r="AP175" s="21"/>
      <c r="AQ175" s="46"/>
      <c r="AR175" s="18">
        <v>141829.28</v>
      </c>
      <c r="AS175" s="21">
        <v>0.0016168903890107415</v>
      </c>
      <c r="AT175" s="20">
        <v>2</v>
      </c>
      <c r="AU175" s="21">
        <v>0.0011396011396011395</v>
      </c>
      <c r="AV175" s="21"/>
      <c r="AW175" s="46"/>
      <c r="AX175" s="18">
        <v>101186.92</v>
      </c>
      <c r="AY175" s="21">
        <v>0.0012294148189194534</v>
      </c>
      <c r="AZ175" s="20">
        <v>1</v>
      </c>
      <c r="BA175" s="21">
        <v>0.0006207324643078833</v>
      </c>
      <c r="BB175" s="21"/>
    </row>
    <row r="176" spans="1:54" ht="18">
      <c r="A176" s="19"/>
      <c r="B176" s="18"/>
      <c r="C176" s="21"/>
      <c r="D176" s="20"/>
      <c r="E176" s="21"/>
      <c r="F176" s="21"/>
      <c r="G176" s="46"/>
      <c r="H176" s="18"/>
      <c r="I176" s="21"/>
      <c r="J176" s="20"/>
      <c r="K176" s="21"/>
      <c r="L176" s="21"/>
      <c r="M176" s="46"/>
      <c r="N176" s="18"/>
      <c r="O176" s="21"/>
      <c r="P176" s="20"/>
      <c r="Q176" s="21"/>
      <c r="R176" s="21"/>
      <c r="S176" s="46"/>
      <c r="T176" s="18"/>
      <c r="U176" s="21"/>
      <c r="V176" s="20"/>
      <c r="W176" s="21"/>
      <c r="X176" s="21"/>
      <c r="Y176" s="46"/>
      <c r="Z176" s="18"/>
      <c r="AA176" s="21"/>
      <c r="AB176" s="20"/>
      <c r="AC176" s="21"/>
      <c r="AD176" s="21"/>
      <c r="AE176" s="46"/>
      <c r="AF176" s="18"/>
      <c r="AG176" s="21"/>
      <c r="AH176" s="20"/>
      <c r="AI176" s="21"/>
      <c r="AJ176" s="21"/>
      <c r="AK176" s="46"/>
      <c r="AL176" s="18"/>
      <c r="AM176" s="21"/>
      <c r="AN176" s="20"/>
      <c r="AO176" s="21"/>
      <c r="AP176" s="21"/>
      <c r="AQ176" s="46"/>
      <c r="AR176" s="18"/>
      <c r="AS176" s="21"/>
      <c r="AT176" s="20"/>
      <c r="AU176" s="21"/>
      <c r="AV176" s="21"/>
      <c r="AW176" s="46"/>
      <c r="AX176" s="18"/>
      <c r="AY176" s="21"/>
      <c r="AZ176" s="20"/>
      <c r="BA176" s="21"/>
      <c r="BB176" s="21"/>
    </row>
    <row r="177" spans="1:54" ht="18.75" thickBot="1">
      <c r="A177" s="22"/>
      <c r="B177" s="23">
        <f>SUM(B169:B176)</f>
        <v>122925418.07</v>
      </c>
      <c r="C177" s="26"/>
      <c r="D177" s="25">
        <f>SUM(D169:D176)</f>
        <v>2648</v>
      </c>
      <c r="E177" s="26"/>
      <c r="F177" s="26"/>
      <c r="G177" s="47"/>
      <c r="H177" s="23">
        <f>SUM(H169:H176)</f>
        <v>118178796.86999997</v>
      </c>
      <c r="I177" s="26"/>
      <c r="J177" s="25">
        <f>SUM(J169:J176)</f>
        <v>2499</v>
      </c>
      <c r="K177" s="26"/>
      <c r="L177" s="26"/>
      <c r="M177" s="47"/>
      <c r="N177" s="23">
        <f>SUM(N169:N176)</f>
        <v>112626047.24999999</v>
      </c>
      <c r="O177" s="26"/>
      <c r="P177" s="25">
        <f>SUM(P169:P176)</f>
        <v>2356</v>
      </c>
      <c r="Q177" s="26"/>
      <c r="R177" s="26"/>
      <c r="S177" s="47"/>
      <c r="T177" s="23">
        <f>SUM(T169:T176)</f>
        <v>110276607.03000005</v>
      </c>
      <c r="U177" s="26"/>
      <c r="V177" s="25">
        <f>SUM(V169:V176)</f>
        <v>2259</v>
      </c>
      <c r="W177" s="26"/>
      <c r="X177" s="26"/>
      <c r="Y177" s="47"/>
      <c r="Z177" s="23">
        <f>SUM(Z169:Z176)</f>
        <v>106087961.74</v>
      </c>
      <c r="AA177" s="26"/>
      <c r="AB177" s="25">
        <f>SUM(AB169:AB176)</f>
        <v>2146</v>
      </c>
      <c r="AC177" s="26"/>
      <c r="AD177" s="26"/>
      <c r="AE177" s="47"/>
      <c r="AF177" s="23">
        <f>SUM(AF169:AF176)</f>
        <v>101950476.38</v>
      </c>
      <c r="AG177" s="26"/>
      <c r="AH177" s="25">
        <f>SUM(AH169:AH176)</f>
        <v>2065</v>
      </c>
      <c r="AI177" s="26"/>
      <c r="AJ177" s="26"/>
      <c r="AK177" s="47"/>
      <c r="AL177" s="23">
        <f>SUM(AL169:AL176)</f>
        <v>96189749.61000001</v>
      </c>
      <c r="AM177" s="26"/>
      <c r="AN177" s="25">
        <f>SUM(AN169:AN176)</f>
        <v>1946</v>
      </c>
      <c r="AO177" s="26"/>
      <c r="AP177" s="26"/>
      <c r="AQ177" s="47"/>
      <c r="AR177" s="23">
        <f>SUM(AR169:AR176)</f>
        <v>87717312.79</v>
      </c>
      <c r="AS177" s="26"/>
      <c r="AT177" s="25">
        <f>SUM(AT169:AT176)</f>
        <v>1755</v>
      </c>
      <c r="AU177" s="26"/>
      <c r="AV177" s="26"/>
      <c r="AW177" s="47"/>
      <c r="AX177" s="23">
        <f>SUM(AX169:AX176)</f>
        <v>82304945.77000001</v>
      </c>
      <c r="AY177" s="26"/>
      <c r="AZ177" s="25">
        <f>SUM(AZ169:AZ176)</f>
        <v>1611</v>
      </c>
      <c r="BA177" s="26"/>
      <c r="BB177" s="26"/>
    </row>
    <row r="178" spans="1:54" ht="18.75" thickTop="1">
      <c r="A178" s="19"/>
      <c r="B178" s="18"/>
      <c r="C178" s="21"/>
      <c r="D178" s="20"/>
      <c r="E178" s="21"/>
      <c r="F178" s="21"/>
      <c r="G178" s="46"/>
      <c r="H178" s="18"/>
      <c r="I178" s="21"/>
      <c r="J178" s="20"/>
      <c r="K178" s="21"/>
      <c r="L178" s="21"/>
      <c r="M178" s="46"/>
      <c r="N178" s="18"/>
      <c r="O178" s="21"/>
      <c r="P178" s="20"/>
      <c r="Q178" s="21"/>
      <c r="R178" s="21"/>
      <c r="S178" s="46"/>
      <c r="T178" s="18"/>
      <c r="U178" s="21"/>
      <c r="V178" s="20"/>
      <c r="W178" s="21"/>
      <c r="X178" s="21"/>
      <c r="Y178" s="46"/>
      <c r="Z178" s="18"/>
      <c r="AA178" s="21"/>
      <c r="AB178" s="20"/>
      <c r="AC178" s="21"/>
      <c r="AD178" s="21"/>
      <c r="AE178" s="46"/>
      <c r="AF178" s="18"/>
      <c r="AG178" s="21"/>
      <c r="AH178" s="20"/>
      <c r="AI178" s="21"/>
      <c r="AJ178" s="21"/>
      <c r="AK178" s="46"/>
      <c r="AL178" s="18"/>
      <c r="AM178" s="21"/>
      <c r="AN178" s="20"/>
      <c r="AO178" s="21"/>
      <c r="AP178" s="21"/>
      <c r="AQ178" s="46"/>
      <c r="AR178" s="18"/>
      <c r="AS178" s="21"/>
      <c r="AT178" s="20"/>
      <c r="AU178" s="21"/>
      <c r="AV178" s="21"/>
      <c r="AW178" s="46"/>
      <c r="AX178" s="18"/>
      <c r="AY178" s="21"/>
      <c r="AZ178" s="20"/>
      <c r="BA178" s="21"/>
      <c r="BB178" s="21"/>
    </row>
    <row r="179" spans="1:54" ht="18">
      <c r="A179" s="22" t="s">
        <v>95</v>
      </c>
      <c r="B179" s="22"/>
      <c r="C179" s="18"/>
      <c r="D179" s="19"/>
      <c r="E179" s="30">
        <v>16.00412751456369</v>
      </c>
      <c r="F179" s="21"/>
      <c r="G179" s="46"/>
      <c r="H179" s="22" t="s">
        <v>95</v>
      </c>
      <c r="I179" s="18"/>
      <c r="J179" s="19"/>
      <c r="K179" s="30">
        <v>15.85992078518636</v>
      </c>
      <c r="L179" s="21"/>
      <c r="M179" s="46"/>
      <c r="N179" s="22" t="s">
        <v>95</v>
      </c>
      <c r="O179" s="18"/>
      <c r="P179" s="19"/>
      <c r="Q179" s="32">
        <v>15.627563779442116</v>
      </c>
      <c r="R179" s="21"/>
      <c r="S179" s="46"/>
      <c r="T179" s="22" t="s">
        <v>95</v>
      </c>
      <c r="U179" s="18"/>
      <c r="V179" s="19"/>
      <c r="W179" s="32">
        <v>15.504438506896582</v>
      </c>
      <c r="X179" s="21"/>
      <c r="Y179" s="46"/>
      <c r="Z179" s="22" t="s">
        <v>95</v>
      </c>
      <c r="AA179" s="18"/>
      <c r="AB179" s="19"/>
      <c r="AC179" s="32">
        <v>15.261015480157559</v>
      </c>
      <c r="AD179" s="21"/>
      <c r="AE179" s="46"/>
      <c r="AF179" s="22" t="s">
        <v>95</v>
      </c>
      <c r="AG179" s="18"/>
      <c r="AH179" s="19"/>
      <c r="AI179" s="32">
        <v>15.073656641807592</v>
      </c>
      <c r="AJ179" s="21"/>
      <c r="AK179" s="46"/>
      <c r="AL179" s="22" t="s">
        <v>95</v>
      </c>
      <c r="AM179" s="18"/>
      <c r="AN179" s="19"/>
      <c r="AO179" s="32">
        <v>14.84964117117154</v>
      </c>
      <c r="AP179" s="21"/>
      <c r="AQ179" s="46"/>
      <c r="AR179" s="22" t="s">
        <v>95</v>
      </c>
      <c r="AS179" s="18"/>
      <c r="AT179" s="19"/>
      <c r="AU179" s="32">
        <v>14.663748300875804</v>
      </c>
      <c r="AV179" s="21"/>
      <c r="AW179" s="46"/>
      <c r="AX179" s="22" t="s">
        <v>95</v>
      </c>
      <c r="AY179" s="18"/>
      <c r="AZ179" s="19"/>
      <c r="BA179" s="32">
        <v>14.482814212650288</v>
      </c>
      <c r="BB179" s="21"/>
    </row>
    <row r="180" spans="1:54" ht="18">
      <c r="A180" s="19"/>
      <c r="B180" s="19"/>
      <c r="C180" s="18"/>
      <c r="D180" s="21"/>
      <c r="E180" s="20"/>
      <c r="F180" s="21"/>
      <c r="G180" s="46"/>
      <c r="H180" s="19"/>
      <c r="I180" s="18"/>
      <c r="J180" s="21"/>
      <c r="K180" s="20"/>
      <c r="L180" s="21"/>
      <c r="M180" s="46"/>
      <c r="N180" s="19"/>
      <c r="O180" s="18"/>
      <c r="P180" s="21"/>
      <c r="Q180" s="20"/>
      <c r="R180" s="21"/>
      <c r="S180" s="46"/>
      <c r="T180" s="19"/>
      <c r="U180" s="18"/>
      <c r="V180" s="21"/>
      <c r="W180" s="20"/>
      <c r="X180" s="21"/>
      <c r="Y180" s="46"/>
      <c r="Z180" s="19"/>
      <c r="AA180" s="18"/>
      <c r="AB180" s="21"/>
      <c r="AC180" s="20"/>
      <c r="AD180" s="21"/>
      <c r="AE180" s="46"/>
      <c r="AF180" s="19"/>
      <c r="AG180" s="18"/>
      <c r="AH180" s="21"/>
      <c r="AI180" s="20"/>
      <c r="AJ180" s="21"/>
      <c r="AK180" s="46"/>
      <c r="AL180" s="19"/>
      <c r="AM180" s="18"/>
      <c r="AN180" s="21"/>
      <c r="AO180" s="20"/>
      <c r="AP180" s="21"/>
      <c r="AQ180" s="46"/>
      <c r="AR180" s="19"/>
      <c r="AS180" s="18"/>
      <c r="AT180" s="21"/>
      <c r="AU180" s="20"/>
      <c r="AV180" s="21"/>
      <c r="AW180" s="46"/>
      <c r="AX180" s="19"/>
      <c r="AY180" s="18"/>
      <c r="AZ180" s="21"/>
      <c r="BA180" s="20"/>
      <c r="BB180" s="21"/>
    </row>
    <row r="181" spans="1:54" ht="18">
      <c r="A181" s="19"/>
      <c r="B181" s="19"/>
      <c r="C181" s="18"/>
      <c r="D181" s="21"/>
      <c r="E181" s="20"/>
      <c r="F181" s="21"/>
      <c r="G181" s="46"/>
      <c r="H181" s="19"/>
      <c r="I181" s="18"/>
      <c r="J181" s="21"/>
      <c r="K181" s="20"/>
      <c r="L181" s="21"/>
      <c r="M181" s="46"/>
      <c r="N181" s="19"/>
      <c r="O181" s="18"/>
      <c r="P181" s="21"/>
      <c r="Q181" s="20"/>
      <c r="R181" s="21"/>
      <c r="S181" s="46"/>
      <c r="T181" s="19"/>
      <c r="U181" s="18"/>
      <c r="V181" s="21"/>
      <c r="W181" s="20"/>
      <c r="X181" s="21"/>
      <c r="Y181" s="46"/>
      <c r="Z181" s="19"/>
      <c r="AA181" s="18"/>
      <c r="AB181" s="21"/>
      <c r="AC181" s="20"/>
      <c r="AD181" s="21"/>
      <c r="AE181" s="46"/>
      <c r="AF181" s="19"/>
      <c r="AG181" s="18"/>
      <c r="AH181" s="21"/>
      <c r="AI181" s="20"/>
      <c r="AJ181" s="21"/>
      <c r="AK181" s="46"/>
      <c r="AL181" s="19"/>
      <c r="AM181" s="18"/>
      <c r="AN181" s="21"/>
      <c r="AO181" s="20"/>
      <c r="AP181" s="21"/>
      <c r="AQ181" s="46"/>
      <c r="AR181" s="19"/>
      <c r="AS181" s="18"/>
      <c r="AT181" s="21"/>
      <c r="AU181" s="20"/>
      <c r="AV181" s="21"/>
      <c r="AW181" s="46"/>
      <c r="AX181" s="19"/>
      <c r="AY181" s="18"/>
      <c r="AZ181" s="21"/>
      <c r="BA181" s="20"/>
      <c r="BB181" s="21"/>
    </row>
    <row r="182" spans="1:54" ht="18.75">
      <c r="A182" s="17" t="s">
        <v>94</v>
      </c>
      <c r="B182" s="17"/>
      <c r="C182" s="18"/>
      <c r="D182" s="21"/>
      <c r="E182" s="20"/>
      <c r="F182" s="21"/>
      <c r="G182" s="46"/>
      <c r="H182" s="17" t="s">
        <v>94</v>
      </c>
      <c r="I182" s="18"/>
      <c r="J182" s="21"/>
      <c r="K182" s="20"/>
      <c r="L182" s="21"/>
      <c r="M182" s="46"/>
      <c r="N182" s="17" t="s">
        <v>94</v>
      </c>
      <c r="O182" s="18"/>
      <c r="P182" s="21"/>
      <c r="Q182" s="20"/>
      <c r="R182" s="21"/>
      <c r="S182" s="46"/>
      <c r="T182" s="17" t="s">
        <v>94</v>
      </c>
      <c r="U182" s="18"/>
      <c r="V182" s="21"/>
      <c r="W182" s="20"/>
      <c r="X182" s="21"/>
      <c r="Y182" s="46"/>
      <c r="Z182" s="17" t="s">
        <v>94</v>
      </c>
      <c r="AA182" s="18"/>
      <c r="AB182" s="21"/>
      <c r="AC182" s="20"/>
      <c r="AD182" s="21"/>
      <c r="AE182" s="46"/>
      <c r="AF182" s="17" t="s">
        <v>94</v>
      </c>
      <c r="AG182" s="18"/>
      <c r="AH182" s="21"/>
      <c r="AI182" s="20"/>
      <c r="AJ182" s="21"/>
      <c r="AK182" s="46"/>
      <c r="AL182" s="17" t="s">
        <v>94</v>
      </c>
      <c r="AM182" s="18"/>
      <c r="AN182" s="21"/>
      <c r="AO182" s="20"/>
      <c r="AP182" s="21"/>
      <c r="AQ182" s="46"/>
      <c r="AR182" s="17" t="s">
        <v>94</v>
      </c>
      <c r="AS182" s="18"/>
      <c r="AT182" s="21"/>
      <c r="AU182" s="20"/>
      <c r="AV182" s="21"/>
      <c r="AW182" s="46"/>
      <c r="AX182" s="17" t="s">
        <v>94</v>
      </c>
      <c r="AY182" s="18"/>
      <c r="AZ182" s="21"/>
      <c r="BA182" s="20"/>
      <c r="BB182" s="21"/>
    </row>
    <row r="183" spans="1:54" ht="18">
      <c r="A183" s="19"/>
      <c r="B183" s="19"/>
      <c r="C183" s="18"/>
      <c r="D183" s="21"/>
      <c r="E183" s="20"/>
      <c r="F183" s="21"/>
      <c r="G183" s="46"/>
      <c r="H183" s="19"/>
      <c r="I183" s="18"/>
      <c r="J183" s="21"/>
      <c r="K183" s="20"/>
      <c r="L183" s="21"/>
      <c r="M183" s="46"/>
      <c r="N183" s="19"/>
      <c r="O183" s="18"/>
      <c r="P183" s="21"/>
      <c r="Q183" s="20"/>
      <c r="R183" s="21"/>
      <c r="S183" s="46"/>
      <c r="T183" s="19"/>
      <c r="U183" s="18"/>
      <c r="V183" s="21"/>
      <c r="W183" s="20"/>
      <c r="X183" s="21"/>
      <c r="Y183" s="46"/>
      <c r="Z183" s="19"/>
      <c r="AA183" s="18"/>
      <c r="AB183" s="21"/>
      <c r="AC183" s="20"/>
      <c r="AD183" s="21"/>
      <c r="AE183" s="46"/>
      <c r="AF183" s="19"/>
      <c r="AG183" s="18"/>
      <c r="AH183" s="21"/>
      <c r="AI183" s="20"/>
      <c r="AJ183" s="21"/>
      <c r="AK183" s="46"/>
      <c r="AL183" s="19"/>
      <c r="AM183" s="18"/>
      <c r="AN183" s="21"/>
      <c r="AO183" s="20"/>
      <c r="AP183" s="21"/>
      <c r="AQ183" s="46"/>
      <c r="AR183" s="19"/>
      <c r="AS183" s="18"/>
      <c r="AT183" s="21"/>
      <c r="AU183" s="20"/>
      <c r="AV183" s="21"/>
      <c r="AW183" s="46"/>
      <c r="AX183" s="19"/>
      <c r="AY183" s="18"/>
      <c r="AZ183" s="21"/>
      <c r="BA183" s="20"/>
      <c r="BB183" s="21"/>
    </row>
    <row r="184" spans="1:54" ht="72" customHeight="1">
      <c r="A184" s="33" t="s">
        <v>86</v>
      </c>
      <c r="B184" s="34" t="s">
        <v>79</v>
      </c>
      <c r="C184" s="35" t="s">
        <v>80</v>
      </c>
      <c r="D184" s="36" t="s">
        <v>81</v>
      </c>
      <c r="E184" s="35" t="s">
        <v>80</v>
      </c>
      <c r="F184" s="38"/>
      <c r="G184" s="40"/>
      <c r="H184" s="34" t="s">
        <v>79</v>
      </c>
      <c r="I184" s="35" t="s">
        <v>80</v>
      </c>
      <c r="J184" s="36" t="s">
        <v>81</v>
      </c>
      <c r="K184" s="35" t="s">
        <v>80</v>
      </c>
      <c r="L184" s="38"/>
      <c r="M184" s="40"/>
      <c r="N184" s="34" t="s">
        <v>79</v>
      </c>
      <c r="O184" s="35" t="s">
        <v>80</v>
      </c>
      <c r="P184" s="36" t="s">
        <v>81</v>
      </c>
      <c r="Q184" s="35" t="s">
        <v>80</v>
      </c>
      <c r="R184" s="38"/>
      <c r="S184" s="40"/>
      <c r="T184" s="34" t="s">
        <v>79</v>
      </c>
      <c r="U184" s="35" t="s">
        <v>80</v>
      </c>
      <c r="V184" s="36" t="s">
        <v>81</v>
      </c>
      <c r="W184" s="35" t="s">
        <v>80</v>
      </c>
      <c r="X184" s="38"/>
      <c r="Y184" s="40"/>
      <c r="Z184" s="34" t="s">
        <v>79</v>
      </c>
      <c r="AA184" s="35" t="s">
        <v>80</v>
      </c>
      <c r="AB184" s="36" t="s">
        <v>81</v>
      </c>
      <c r="AC184" s="35" t="s">
        <v>80</v>
      </c>
      <c r="AD184" s="38"/>
      <c r="AE184" s="40"/>
      <c r="AF184" s="34" t="s">
        <v>79</v>
      </c>
      <c r="AG184" s="35" t="s">
        <v>80</v>
      </c>
      <c r="AH184" s="36" t="s">
        <v>81</v>
      </c>
      <c r="AI184" s="35" t="s">
        <v>80</v>
      </c>
      <c r="AJ184" s="38"/>
      <c r="AK184" s="40"/>
      <c r="AL184" s="34" t="s">
        <v>79</v>
      </c>
      <c r="AM184" s="35" t="s">
        <v>80</v>
      </c>
      <c r="AN184" s="36" t="s">
        <v>81</v>
      </c>
      <c r="AO184" s="35" t="s">
        <v>80</v>
      </c>
      <c r="AP184" s="38"/>
      <c r="AQ184" s="40"/>
      <c r="AR184" s="34" t="s">
        <v>79</v>
      </c>
      <c r="AS184" s="35" t="s">
        <v>80</v>
      </c>
      <c r="AT184" s="36" t="s">
        <v>81</v>
      </c>
      <c r="AU184" s="35" t="s">
        <v>80</v>
      </c>
      <c r="AV184" s="38"/>
      <c r="AW184" s="40"/>
      <c r="AX184" s="34" t="s">
        <v>79</v>
      </c>
      <c r="AY184" s="35" t="s">
        <v>80</v>
      </c>
      <c r="AZ184" s="36" t="s">
        <v>81</v>
      </c>
      <c r="BA184" s="35" t="s">
        <v>80</v>
      </c>
      <c r="BB184" s="38"/>
    </row>
    <row r="185" spans="1:54" ht="18">
      <c r="A185" s="19"/>
      <c r="B185" s="18"/>
      <c r="C185" s="21"/>
      <c r="D185" s="20"/>
      <c r="E185" s="21"/>
      <c r="F185" s="21"/>
      <c r="G185" s="46"/>
      <c r="H185" s="18"/>
      <c r="I185" s="21"/>
      <c r="J185" s="20"/>
      <c r="K185" s="21"/>
      <c r="L185" s="21"/>
      <c r="M185" s="46"/>
      <c r="N185" s="18"/>
      <c r="O185" s="21"/>
      <c r="P185" s="20"/>
      <c r="Q185" s="21"/>
      <c r="R185" s="21"/>
      <c r="S185" s="46"/>
      <c r="T185" s="18"/>
      <c r="U185" s="21"/>
      <c r="V185" s="20"/>
      <c r="W185" s="21"/>
      <c r="X185" s="21"/>
      <c r="Y185" s="46"/>
      <c r="Z185" s="18"/>
      <c r="AA185" s="21"/>
      <c r="AB185" s="20"/>
      <c r="AC185" s="21"/>
      <c r="AD185" s="21"/>
      <c r="AE185" s="46"/>
      <c r="AF185" s="18"/>
      <c r="AG185" s="21"/>
      <c r="AH185" s="20"/>
      <c r="AI185" s="21"/>
      <c r="AJ185" s="21"/>
      <c r="AK185" s="46"/>
      <c r="AL185" s="18"/>
      <c r="AM185" s="21"/>
      <c r="AN185" s="20"/>
      <c r="AO185" s="21"/>
      <c r="AP185" s="21"/>
      <c r="AQ185" s="46"/>
      <c r="AR185" s="18"/>
      <c r="AS185" s="21"/>
      <c r="AT185" s="20"/>
      <c r="AU185" s="21"/>
      <c r="AV185" s="21"/>
      <c r="AW185" s="46"/>
      <c r="AX185" s="18"/>
      <c r="AY185" s="21"/>
      <c r="AZ185" s="20"/>
      <c r="BA185" s="21"/>
      <c r="BB185" s="21"/>
    </row>
    <row r="186" spans="1:54" ht="18">
      <c r="A186" s="19" t="s">
        <v>5</v>
      </c>
      <c r="B186" s="18">
        <v>88748323.4899999</v>
      </c>
      <c r="C186" s="21">
        <v>0.721966506982791</v>
      </c>
      <c r="D186" s="20">
        <v>1809</v>
      </c>
      <c r="E186" s="21">
        <v>0.6831570996978852</v>
      </c>
      <c r="F186" s="21"/>
      <c r="G186" s="46"/>
      <c r="H186" s="18">
        <f>86191627.92-90000</f>
        <v>86101627.92</v>
      </c>
      <c r="I186" s="21">
        <f>+H186/H189</f>
        <v>0.7285708621210132</v>
      </c>
      <c r="J186" s="20">
        <v>1725</v>
      </c>
      <c r="K186" s="21">
        <f>+J186/J189</f>
        <v>0.6902761104441777</v>
      </c>
      <c r="L186" s="21"/>
      <c r="M186" s="46"/>
      <c r="N186" s="18">
        <v>82620298.07</v>
      </c>
      <c r="O186" s="21">
        <f>+N186/$N$189</f>
        <v>0.733580730988497</v>
      </c>
      <c r="P186" s="20">
        <v>1651</v>
      </c>
      <c r="Q186" s="21">
        <f>+P186/$P$189</f>
        <v>0.7007640067911715</v>
      </c>
      <c r="R186" s="21"/>
      <c r="S186" s="46"/>
      <c r="T186" s="18">
        <v>80882946.47000003</v>
      </c>
      <c r="U186" s="21">
        <v>0.7334551601501156</v>
      </c>
      <c r="V186" s="20">
        <v>1615</v>
      </c>
      <c r="W186" s="21">
        <v>0.7149</v>
      </c>
      <c r="X186" s="21"/>
      <c r="Y186" s="46"/>
      <c r="Z186" s="18">
        <v>77296827.98000006</v>
      </c>
      <c r="AA186" s="21">
        <v>0.7286107369037667</v>
      </c>
      <c r="AB186" s="20">
        <v>1564</v>
      </c>
      <c r="AC186" s="21">
        <v>0.7287977632805219</v>
      </c>
      <c r="AD186" s="21"/>
      <c r="AE186" s="46"/>
      <c r="AF186" s="18">
        <v>57480640.66000002</v>
      </c>
      <c r="AG186" s="21">
        <v>0.563809436708784</v>
      </c>
      <c r="AH186" s="20">
        <v>1226</v>
      </c>
      <c r="AI186" s="21">
        <v>0.5937046004842615</v>
      </c>
      <c r="AJ186" s="21"/>
      <c r="AK186" s="46"/>
      <c r="AL186" s="18">
        <v>53595975.77999994</v>
      </c>
      <c r="AM186" s="21">
        <v>0.5571900955902693</v>
      </c>
      <c r="AN186" s="20">
        <v>1137</v>
      </c>
      <c r="AO186" s="21">
        <v>0.5842754367934224</v>
      </c>
      <c r="AP186" s="21"/>
      <c r="AQ186" s="46"/>
      <c r="AR186" s="18">
        <v>49486232.61000003</v>
      </c>
      <c r="AS186" s="21">
        <v>0.5641558209662981</v>
      </c>
      <c r="AT186" s="20">
        <v>1058</v>
      </c>
      <c r="AU186" s="21">
        <v>0.6028490028490029</v>
      </c>
      <c r="AV186" s="21"/>
      <c r="AW186" s="46"/>
      <c r="AX186" s="18">
        <v>46065315.71000001</v>
      </c>
      <c r="AY186" s="21">
        <v>0.5596907364319137</v>
      </c>
      <c r="AZ186" s="20">
        <v>977</v>
      </c>
      <c r="BA186" s="21">
        <v>0.606455617628802</v>
      </c>
      <c r="BB186" s="21"/>
    </row>
    <row r="187" spans="1:54" ht="18">
      <c r="A187" s="19" t="s">
        <v>6</v>
      </c>
      <c r="B187" s="18">
        <v>34177494.58000002</v>
      </c>
      <c r="C187" s="21">
        <v>0.2780334930172089</v>
      </c>
      <c r="D187" s="20">
        <v>839</v>
      </c>
      <c r="E187" s="21">
        <v>0.3168429003021148</v>
      </c>
      <c r="F187" s="21"/>
      <c r="G187" s="46"/>
      <c r="H187" s="18">
        <v>32077168.95</v>
      </c>
      <c r="I187" s="21">
        <f>+H187/H189</f>
        <v>0.27142913787898676</v>
      </c>
      <c r="J187" s="20">
        <v>774</v>
      </c>
      <c r="K187" s="21">
        <f>+J187/J189</f>
        <v>0.3097238895558223</v>
      </c>
      <c r="L187" s="21"/>
      <c r="M187" s="46"/>
      <c r="N187" s="18">
        <v>30005749.18</v>
      </c>
      <c r="O187" s="21">
        <f>+N187/$N$189</f>
        <v>0.26641926901150303</v>
      </c>
      <c r="P187" s="20">
        <v>705</v>
      </c>
      <c r="Q187" s="21">
        <f>+P187/$P$189</f>
        <v>0.29923599320882854</v>
      </c>
      <c r="R187" s="21"/>
      <c r="S187" s="46"/>
      <c r="T187" s="18">
        <v>29393660.559999984</v>
      </c>
      <c r="U187" s="21">
        <v>0.26654483984988436</v>
      </c>
      <c r="V187" s="20">
        <v>644</v>
      </c>
      <c r="W187" s="21">
        <v>0.2851</v>
      </c>
      <c r="X187" s="21"/>
      <c r="Y187" s="46"/>
      <c r="Z187" s="18">
        <v>28791133.760000017</v>
      </c>
      <c r="AA187" s="21">
        <v>0.2713892630962333</v>
      </c>
      <c r="AB187" s="20">
        <v>582</v>
      </c>
      <c r="AC187" s="21">
        <v>0.2712022367194781</v>
      </c>
      <c r="AD187" s="21"/>
      <c r="AE187" s="46"/>
      <c r="AF187" s="18">
        <v>44469835.72000002</v>
      </c>
      <c r="AG187" s="21">
        <v>0.4361905632912159</v>
      </c>
      <c r="AH187" s="20">
        <v>839</v>
      </c>
      <c r="AI187" s="21">
        <v>0.4062953995157385</v>
      </c>
      <c r="AJ187" s="21"/>
      <c r="AK187" s="46"/>
      <c r="AL187" s="18">
        <v>42593773.83</v>
      </c>
      <c r="AM187" s="21">
        <v>0.4428099044097306</v>
      </c>
      <c r="AN187" s="20">
        <v>809</v>
      </c>
      <c r="AO187" s="21">
        <v>0.4157245632065776</v>
      </c>
      <c r="AP187" s="21"/>
      <c r="AQ187" s="46"/>
      <c r="AR187" s="18">
        <v>38231080.18000001</v>
      </c>
      <c r="AS187" s="21">
        <v>0.43584417903370193</v>
      </c>
      <c r="AT187" s="20">
        <v>697</v>
      </c>
      <c r="AU187" s="21">
        <v>0.39715099715099716</v>
      </c>
      <c r="AV187" s="21"/>
      <c r="AW187" s="46"/>
      <c r="AX187" s="18">
        <v>36239630.05999998</v>
      </c>
      <c r="AY187" s="21">
        <v>0.4403092635680864</v>
      </c>
      <c r="AZ187" s="20">
        <v>634</v>
      </c>
      <c r="BA187" s="21">
        <v>0.393544382371198</v>
      </c>
      <c r="BB187" s="21"/>
    </row>
    <row r="188" spans="1:54" ht="18">
      <c r="A188" s="19"/>
      <c r="B188" s="18"/>
      <c r="C188" s="21"/>
      <c r="D188" s="20"/>
      <c r="E188" s="21"/>
      <c r="F188" s="21"/>
      <c r="G188" s="46"/>
      <c r="H188" s="18"/>
      <c r="I188" s="21"/>
      <c r="J188" s="20"/>
      <c r="K188" s="21"/>
      <c r="L188" s="21"/>
      <c r="M188" s="46"/>
      <c r="N188" s="18"/>
      <c r="O188" s="21"/>
      <c r="P188" s="20"/>
      <c r="Q188" s="21"/>
      <c r="R188" s="21"/>
      <c r="S188" s="46"/>
      <c r="T188" s="18"/>
      <c r="U188" s="21"/>
      <c r="V188" s="20"/>
      <c r="W188" s="21"/>
      <c r="X188" s="21"/>
      <c r="Y188" s="46"/>
      <c r="Z188" s="18"/>
      <c r="AA188" s="21"/>
      <c r="AB188" s="20"/>
      <c r="AC188" s="21"/>
      <c r="AD188" s="21"/>
      <c r="AE188" s="46"/>
      <c r="AF188" s="18"/>
      <c r="AG188" s="21"/>
      <c r="AH188" s="20"/>
      <c r="AI188" s="21"/>
      <c r="AJ188" s="21"/>
      <c r="AK188" s="46"/>
      <c r="AL188" s="18"/>
      <c r="AM188" s="21"/>
      <c r="AN188" s="20"/>
      <c r="AO188" s="21"/>
      <c r="AP188" s="21"/>
      <c r="AQ188" s="46"/>
      <c r="AR188" s="18"/>
      <c r="AS188" s="21"/>
      <c r="AT188" s="20"/>
      <c r="AU188" s="21"/>
      <c r="AV188" s="21"/>
      <c r="AW188" s="46"/>
      <c r="AX188" s="18"/>
      <c r="AY188" s="21"/>
      <c r="AZ188" s="20"/>
      <c r="BA188" s="21"/>
      <c r="BB188" s="21"/>
    </row>
    <row r="189" spans="1:54" ht="18.75" thickBot="1">
      <c r="A189" s="22"/>
      <c r="B189" s="23">
        <f>SUM(B186:B188)</f>
        <v>122925818.06999993</v>
      </c>
      <c r="C189" s="26"/>
      <c r="D189" s="25">
        <f>SUM(D186:D188)</f>
        <v>2648</v>
      </c>
      <c r="E189" s="26"/>
      <c r="F189" s="26"/>
      <c r="G189" s="47"/>
      <c r="H189" s="23">
        <f>SUM(H186:H188)</f>
        <v>118178796.87</v>
      </c>
      <c r="I189" s="26"/>
      <c r="J189" s="25">
        <f>SUM(J186:J188)</f>
        <v>2499</v>
      </c>
      <c r="K189" s="26"/>
      <c r="L189" s="26"/>
      <c r="M189" s="47"/>
      <c r="N189" s="23">
        <f>SUM(N186:N188)</f>
        <v>112626047.25</v>
      </c>
      <c r="O189" s="26"/>
      <c r="P189" s="25">
        <f>SUM(P186:P188)</f>
        <v>2356</v>
      </c>
      <c r="Q189" s="26"/>
      <c r="R189" s="26"/>
      <c r="S189" s="47"/>
      <c r="T189" s="23">
        <f>SUM(T186:T188)</f>
        <v>110276607.03000002</v>
      </c>
      <c r="U189" s="26"/>
      <c r="V189" s="25">
        <f>SUM(V186:V188)</f>
        <v>2259</v>
      </c>
      <c r="W189" s="26"/>
      <c r="X189" s="26"/>
      <c r="Y189" s="47"/>
      <c r="Z189" s="23">
        <f>SUM(Z186:Z188)</f>
        <v>106087961.74000008</v>
      </c>
      <c r="AA189" s="26"/>
      <c r="AB189" s="25">
        <f>SUM(AB186:AB188)</f>
        <v>2146</v>
      </c>
      <c r="AC189" s="26"/>
      <c r="AD189" s="26"/>
      <c r="AE189" s="47"/>
      <c r="AF189" s="23">
        <f>SUM(AF186:AF188)</f>
        <v>101950476.38000004</v>
      </c>
      <c r="AG189" s="26"/>
      <c r="AH189" s="25">
        <f>SUM(AH186:AH188)</f>
        <v>2065</v>
      </c>
      <c r="AI189" s="26"/>
      <c r="AJ189" s="26"/>
      <c r="AK189" s="47"/>
      <c r="AL189" s="23">
        <f>SUM(AL186:AL188)</f>
        <v>96189749.60999994</v>
      </c>
      <c r="AM189" s="26"/>
      <c r="AN189" s="25">
        <f>SUM(AN186:AN188)</f>
        <v>1946</v>
      </c>
      <c r="AO189" s="26"/>
      <c r="AP189" s="26"/>
      <c r="AQ189" s="47"/>
      <c r="AR189" s="23">
        <f>SUM(AR186:AR188)</f>
        <v>87717312.79000004</v>
      </c>
      <c r="AS189" s="26"/>
      <c r="AT189" s="25">
        <f>SUM(AT186:AT188)</f>
        <v>1755</v>
      </c>
      <c r="AU189" s="26"/>
      <c r="AV189" s="26"/>
      <c r="AW189" s="47"/>
      <c r="AX189" s="23">
        <f>SUM(AX186:AX188)</f>
        <v>82304945.76999998</v>
      </c>
      <c r="AY189" s="26"/>
      <c r="AZ189" s="25">
        <f>SUM(AZ186:AZ188)</f>
        <v>1611</v>
      </c>
      <c r="BA189" s="26"/>
      <c r="BB189" s="26"/>
    </row>
    <row r="190" spans="1:54" ht="18.75" thickTop="1">
      <c r="A190" s="19"/>
      <c r="B190" s="18"/>
      <c r="C190" s="21"/>
      <c r="D190" s="20"/>
      <c r="E190" s="21"/>
      <c r="F190" s="21"/>
      <c r="G190" s="46"/>
      <c r="H190" s="18"/>
      <c r="I190" s="21"/>
      <c r="J190" s="20"/>
      <c r="K190" s="21"/>
      <c r="L190" s="21"/>
      <c r="M190" s="46"/>
      <c r="N190" s="18"/>
      <c r="O190" s="21"/>
      <c r="P190" s="20"/>
      <c r="Q190" s="21"/>
      <c r="R190" s="21"/>
      <c r="S190" s="46"/>
      <c r="T190" s="18"/>
      <c r="U190" s="21"/>
      <c r="V190" s="20"/>
      <c r="W190" s="21"/>
      <c r="X190" s="21"/>
      <c r="Y190" s="46"/>
      <c r="Z190" s="18"/>
      <c r="AA190" s="21"/>
      <c r="AB190" s="20"/>
      <c r="AC190" s="21"/>
      <c r="AD190" s="21"/>
      <c r="AE190" s="46"/>
      <c r="AF190" s="18"/>
      <c r="AG190" s="21"/>
      <c r="AH190" s="20"/>
      <c r="AI190" s="21"/>
      <c r="AJ190" s="21"/>
      <c r="AK190" s="46"/>
      <c r="AL190" s="18"/>
      <c r="AM190" s="21"/>
      <c r="AN190" s="20"/>
      <c r="AO190" s="21"/>
      <c r="AP190" s="21"/>
      <c r="AQ190" s="46"/>
      <c r="AR190" s="18"/>
      <c r="AS190" s="21"/>
      <c r="AT190" s="20"/>
      <c r="AU190" s="21"/>
      <c r="AV190" s="21"/>
      <c r="AW190" s="46"/>
      <c r="AX190" s="18"/>
      <c r="AY190" s="21"/>
      <c r="AZ190" s="20"/>
      <c r="BA190" s="21"/>
      <c r="BB190" s="21"/>
    </row>
    <row r="191" spans="1:54" ht="18">
      <c r="A191" s="19"/>
      <c r="B191" s="19"/>
      <c r="C191" s="18"/>
      <c r="D191" s="21"/>
      <c r="E191" s="20"/>
      <c r="F191" s="21"/>
      <c r="G191" s="46"/>
      <c r="H191" s="19"/>
      <c r="I191" s="18"/>
      <c r="J191" s="21"/>
      <c r="K191" s="20"/>
      <c r="L191" s="21"/>
      <c r="M191" s="46"/>
      <c r="N191" s="19"/>
      <c r="O191" s="18"/>
      <c r="P191" s="21"/>
      <c r="Q191" s="20"/>
      <c r="R191" s="21"/>
      <c r="S191" s="46"/>
      <c r="T191" s="19"/>
      <c r="U191" s="18"/>
      <c r="V191" s="21"/>
      <c r="W191" s="20"/>
      <c r="X191" s="21"/>
      <c r="Y191" s="46"/>
      <c r="Z191" s="19"/>
      <c r="AA191" s="18"/>
      <c r="AB191" s="21"/>
      <c r="AC191" s="20"/>
      <c r="AD191" s="21"/>
      <c r="AE191" s="46"/>
      <c r="AF191" s="19"/>
      <c r="AG191" s="18"/>
      <c r="AH191" s="21"/>
      <c r="AI191" s="20"/>
      <c r="AJ191" s="21"/>
      <c r="AK191" s="46"/>
      <c r="AL191" s="19"/>
      <c r="AM191" s="18"/>
      <c r="AN191" s="21"/>
      <c r="AO191" s="20"/>
      <c r="AP191" s="21"/>
      <c r="AQ191" s="46"/>
      <c r="AR191" s="19"/>
      <c r="AS191" s="18"/>
      <c r="AT191" s="21"/>
      <c r="AU191" s="20"/>
      <c r="AV191" s="21"/>
      <c r="AW191" s="46"/>
      <c r="AX191" s="19"/>
      <c r="AY191" s="18"/>
      <c r="AZ191" s="21"/>
      <c r="BA191" s="20"/>
      <c r="BB191" s="21"/>
    </row>
    <row r="192" spans="1:54" ht="18.75">
      <c r="A192" s="17" t="s">
        <v>93</v>
      </c>
      <c r="B192" s="17"/>
      <c r="C192" s="18"/>
      <c r="D192" s="21"/>
      <c r="E192" s="20"/>
      <c r="F192" s="21"/>
      <c r="G192" s="46"/>
      <c r="H192" s="17" t="s">
        <v>93</v>
      </c>
      <c r="I192" s="18"/>
      <c r="J192" s="21"/>
      <c r="K192" s="20"/>
      <c r="L192" s="21"/>
      <c r="M192" s="46"/>
      <c r="N192" s="17" t="s">
        <v>93</v>
      </c>
      <c r="O192" s="18"/>
      <c r="P192" s="21"/>
      <c r="Q192" s="20"/>
      <c r="R192" s="21"/>
      <c r="S192" s="46"/>
      <c r="T192" s="17" t="s">
        <v>93</v>
      </c>
      <c r="U192" s="18"/>
      <c r="V192" s="21"/>
      <c r="W192" s="20"/>
      <c r="X192" s="21"/>
      <c r="Y192" s="46"/>
      <c r="Z192" s="17" t="s">
        <v>93</v>
      </c>
      <c r="AA192" s="18"/>
      <c r="AB192" s="21"/>
      <c r="AC192" s="20"/>
      <c r="AD192" s="21"/>
      <c r="AE192" s="46"/>
      <c r="AF192" s="17" t="s">
        <v>93</v>
      </c>
      <c r="AG192" s="18"/>
      <c r="AH192" s="21"/>
      <c r="AI192" s="20"/>
      <c r="AJ192" s="21"/>
      <c r="AK192" s="46"/>
      <c r="AL192" s="17" t="s">
        <v>93</v>
      </c>
      <c r="AM192" s="18"/>
      <c r="AN192" s="21"/>
      <c r="AO192" s="20"/>
      <c r="AP192" s="21"/>
      <c r="AQ192" s="46"/>
      <c r="AR192" s="17" t="s">
        <v>93</v>
      </c>
      <c r="AS192" s="18"/>
      <c r="AT192" s="21"/>
      <c r="AU192" s="20"/>
      <c r="AV192" s="21"/>
      <c r="AW192" s="46"/>
      <c r="AX192" s="17" t="s">
        <v>93</v>
      </c>
      <c r="AY192" s="18"/>
      <c r="AZ192" s="21"/>
      <c r="BA192" s="20"/>
      <c r="BB192" s="21"/>
    </row>
    <row r="193" spans="1:54" ht="18">
      <c r="A193" s="19"/>
      <c r="B193" s="19"/>
      <c r="C193" s="18"/>
      <c r="D193" s="21"/>
      <c r="E193" s="20"/>
      <c r="F193" s="21"/>
      <c r="G193" s="46"/>
      <c r="H193" s="19"/>
      <c r="I193" s="18"/>
      <c r="J193" s="21"/>
      <c r="K193" s="20"/>
      <c r="L193" s="21"/>
      <c r="M193" s="46"/>
      <c r="N193" s="19"/>
      <c r="O193" s="18"/>
      <c r="P193" s="21"/>
      <c r="Q193" s="20"/>
      <c r="R193" s="21"/>
      <c r="S193" s="46"/>
      <c r="T193" s="19"/>
      <c r="U193" s="18"/>
      <c r="V193" s="21"/>
      <c r="W193" s="20"/>
      <c r="X193" s="21"/>
      <c r="Y193" s="46"/>
      <c r="Z193" s="19"/>
      <c r="AA193" s="18"/>
      <c r="AB193" s="21"/>
      <c r="AC193" s="20"/>
      <c r="AD193" s="21"/>
      <c r="AE193" s="46"/>
      <c r="AF193" s="19"/>
      <c r="AG193" s="18"/>
      <c r="AH193" s="21"/>
      <c r="AI193" s="20"/>
      <c r="AJ193" s="21"/>
      <c r="AK193" s="46"/>
      <c r="AL193" s="19"/>
      <c r="AM193" s="18"/>
      <c r="AN193" s="21"/>
      <c r="AO193" s="20"/>
      <c r="AP193" s="21"/>
      <c r="AQ193" s="46"/>
      <c r="AR193" s="19"/>
      <c r="AS193" s="18"/>
      <c r="AT193" s="21"/>
      <c r="AU193" s="20"/>
      <c r="AV193" s="21"/>
      <c r="AW193" s="46"/>
      <c r="AX193" s="19"/>
      <c r="AY193" s="18"/>
      <c r="AZ193" s="21"/>
      <c r="BA193" s="20"/>
      <c r="BB193" s="21"/>
    </row>
    <row r="194" spans="1:54" ht="72" customHeight="1">
      <c r="A194" s="33" t="s">
        <v>87</v>
      </c>
      <c r="B194" s="34" t="s">
        <v>79</v>
      </c>
      <c r="C194" s="35" t="s">
        <v>80</v>
      </c>
      <c r="D194" s="36" t="s">
        <v>81</v>
      </c>
      <c r="E194" s="35" t="s">
        <v>80</v>
      </c>
      <c r="F194" s="38"/>
      <c r="G194" s="40"/>
      <c r="H194" s="34" t="s">
        <v>79</v>
      </c>
      <c r="I194" s="35" t="s">
        <v>80</v>
      </c>
      <c r="J194" s="36" t="s">
        <v>81</v>
      </c>
      <c r="K194" s="35" t="s">
        <v>80</v>
      </c>
      <c r="L194" s="38"/>
      <c r="M194" s="40"/>
      <c r="N194" s="34" t="s">
        <v>79</v>
      </c>
      <c r="O194" s="35" t="s">
        <v>80</v>
      </c>
      <c r="P194" s="36" t="s">
        <v>81</v>
      </c>
      <c r="Q194" s="35" t="s">
        <v>80</v>
      </c>
      <c r="R194" s="38"/>
      <c r="S194" s="40"/>
      <c r="T194" s="34" t="s">
        <v>79</v>
      </c>
      <c r="U194" s="35" t="s">
        <v>80</v>
      </c>
      <c r="V194" s="36" t="s">
        <v>81</v>
      </c>
      <c r="W194" s="35" t="s">
        <v>80</v>
      </c>
      <c r="X194" s="38"/>
      <c r="Y194" s="40"/>
      <c r="Z194" s="34" t="s">
        <v>79</v>
      </c>
      <c r="AA194" s="35" t="s">
        <v>80</v>
      </c>
      <c r="AB194" s="36" t="s">
        <v>81</v>
      </c>
      <c r="AC194" s="35" t="s">
        <v>80</v>
      </c>
      <c r="AD194" s="38"/>
      <c r="AE194" s="40"/>
      <c r="AF194" s="34" t="s">
        <v>79</v>
      </c>
      <c r="AG194" s="35" t="s">
        <v>80</v>
      </c>
      <c r="AH194" s="36" t="s">
        <v>81</v>
      </c>
      <c r="AI194" s="35" t="s">
        <v>80</v>
      </c>
      <c r="AJ194" s="38"/>
      <c r="AK194" s="40"/>
      <c r="AL194" s="34" t="s">
        <v>79</v>
      </c>
      <c r="AM194" s="35" t="s">
        <v>80</v>
      </c>
      <c r="AN194" s="36" t="s">
        <v>81</v>
      </c>
      <c r="AO194" s="35" t="s">
        <v>80</v>
      </c>
      <c r="AP194" s="38"/>
      <c r="AQ194" s="40"/>
      <c r="AR194" s="34" t="s">
        <v>79</v>
      </c>
      <c r="AS194" s="35" t="s">
        <v>80</v>
      </c>
      <c r="AT194" s="36" t="s">
        <v>81</v>
      </c>
      <c r="AU194" s="35" t="s">
        <v>80</v>
      </c>
      <c r="AV194" s="38"/>
      <c r="AW194" s="40"/>
      <c r="AX194" s="34" t="s">
        <v>79</v>
      </c>
      <c r="AY194" s="35" t="s">
        <v>80</v>
      </c>
      <c r="AZ194" s="36" t="s">
        <v>81</v>
      </c>
      <c r="BA194" s="35" t="s">
        <v>80</v>
      </c>
      <c r="BB194" s="38"/>
    </row>
    <row r="195" spans="1:54" ht="18">
      <c r="A195" s="19"/>
      <c r="B195" s="18"/>
      <c r="C195" s="21"/>
      <c r="D195" s="20"/>
      <c r="E195" s="21"/>
      <c r="F195" s="21"/>
      <c r="G195" s="46"/>
      <c r="H195" s="18"/>
      <c r="I195" s="21"/>
      <c r="J195" s="20"/>
      <c r="K195" s="21"/>
      <c r="L195" s="21"/>
      <c r="M195" s="46"/>
      <c r="N195" s="18"/>
      <c r="O195" s="21"/>
      <c r="P195" s="20"/>
      <c r="Q195" s="21"/>
      <c r="R195" s="21"/>
      <c r="S195" s="46"/>
      <c r="T195" s="18"/>
      <c r="U195" s="21"/>
      <c r="V195" s="20"/>
      <c r="W195" s="21"/>
      <c r="X195" s="21"/>
      <c r="Y195" s="46"/>
      <c r="Z195" s="18"/>
      <c r="AA195" s="21"/>
      <c r="AB195" s="20"/>
      <c r="AC195" s="21"/>
      <c r="AD195" s="21"/>
      <c r="AE195" s="46"/>
      <c r="AF195" s="18"/>
      <c r="AG195" s="21"/>
      <c r="AH195" s="20"/>
      <c r="AI195" s="21"/>
      <c r="AJ195" s="21"/>
      <c r="AK195" s="46"/>
      <c r="AL195" s="18"/>
      <c r="AM195" s="21"/>
      <c r="AN195" s="20"/>
      <c r="AO195" s="21"/>
      <c r="AP195" s="21"/>
      <c r="AQ195" s="46"/>
      <c r="AR195" s="18"/>
      <c r="AS195" s="21"/>
      <c r="AT195" s="20"/>
      <c r="AU195" s="21"/>
      <c r="AV195" s="21"/>
      <c r="AW195" s="46"/>
      <c r="AX195" s="18"/>
      <c r="AY195" s="21"/>
      <c r="AZ195" s="20"/>
      <c r="BA195" s="21"/>
      <c r="BB195" s="21"/>
    </row>
    <row r="196" spans="1:54" ht="18">
      <c r="A196" s="19" t="s">
        <v>7</v>
      </c>
      <c r="B196" s="18">
        <v>3370977.47</v>
      </c>
      <c r="C196" s="21">
        <v>0.02742285976148965</v>
      </c>
      <c r="D196" s="20">
        <v>122</v>
      </c>
      <c r="E196" s="21">
        <v>0.04607250755287009</v>
      </c>
      <c r="F196" s="21"/>
      <c r="G196" s="46"/>
      <c r="H196" s="18">
        <v>3190601.08</v>
      </c>
      <c r="I196" s="21">
        <v>0.026998083958408796</v>
      </c>
      <c r="J196" s="20">
        <v>113</v>
      </c>
      <c r="K196" s="21">
        <v>0.045218087234893956</v>
      </c>
      <c r="L196" s="21"/>
      <c r="M196" s="46"/>
      <c r="N196" s="18">
        <v>3006951.93</v>
      </c>
      <c r="O196" s="21">
        <v>0.026698548012835457</v>
      </c>
      <c r="P196" s="20">
        <v>107</v>
      </c>
      <c r="Q196" s="21">
        <v>0.045415959252971136</v>
      </c>
      <c r="R196" s="21"/>
      <c r="S196" s="46"/>
      <c r="T196" s="18">
        <v>2887764.07</v>
      </c>
      <c r="U196" s="21">
        <v>0.02618655168828692</v>
      </c>
      <c r="V196" s="20">
        <v>104</v>
      </c>
      <c r="W196" s="21">
        <v>0.046038069942452416</v>
      </c>
      <c r="X196" s="21"/>
      <c r="Y196" s="46"/>
      <c r="Z196" s="18">
        <v>2720254.6</v>
      </c>
      <c r="AA196" s="21">
        <v>0.025641501216384865</v>
      </c>
      <c r="AB196" s="20">
        <v>98</v>
      </c>
      <c r="AC196" s="21">
        <v>0.045666356011183594</v>
      </c>
      <c r="AD196" s="21"/>
      <c r="AE196" s="46"/>
      <c r="AF196" s="18">
        <v>2642495.71</v>
      </c>
      <c r="AG196" s="21">
        <v>0.025919405223283374</v>
      </c>
      <c r="AH196" s="20">
        <v>96</v>
      </c>
      <c r="AI196" s="21">
        <v>0.04648910411622276</v>
      </c>
      <c r="AJ196" s="21"/>
      <c r="AK196" s="46"/>
      <c r="AL196" s="18">
        <v>2419224.56</v>
      </c>
      <c r="AM196" s="21">
        <v>0.025150544312764214</v>
      </c>
      <c r="AN196" s="20">
        <v>91</v>
      </c>
      <c r="AO196" s="21">
        <v>0.046762589928057555</v>
      </c>
      <c r="AP196" s="21"/>
      <c r="AQ196" s="46"/>
      <c r="AR196" s="18">
        <v>2193383.09</v>
      </c>
      <c r="AS196" s="21">
        <v>0.025005133197035786</v>
      </c>
      <c r="AT196" s="20">
        <v>83</v>
      </c>
      <c r="AU196" s="21">
        <v>0.0472934472934473</v>
      </c>
      <c r="AV196" s="21"/>
      <c r="AW196" s="46"/>
      <c r="AX196" s="18">
        <v>1860172.58</v>
      </c>
      <c r="AY196" s="21">
        <v>0.02260098178301734</v>
      </c>
      <c r="AZ196" s="20">
        <v>65</v>
      </c>
      <c r="BA196" s="21">
        <v>0.040347610180012414</v>
      </c>
      <c r="BB196" s="21"/>
    </row>
    <row r="197" spans="1:54" ht="18">
      <c r="A197" s="19" t="s">
        <v>8</v>
      </c>
      <c r="B197" s="18">
        <v>7347464.78</v>
      </c>
      <c r="C197" s="21">
        <v>0.05977153453488502</v>
      </c>
      <c r="D197" s="20">
        <v>228</v>
      </c>
      <c r="E197" s="21">
        <v>0.08610271903323263</v>
      </c>
      <c r="F197" s="21"/>
      <c r="G197" s="46"/>
      <c r="H197" s="18">
        <v>7024072.689999999</v>
      </c>
      <c r="I197" s="21">
        <v>0.05943598070072309</v>
      </c>
      <c r="J197" s="20">
        <v>219</v>
      </c>
      <c r="K197" s="21">
        <v>0.08763505402160865</v>
      </c>
      <c r="L197" s="21"/>
      <c r="M197" s="46"/>
      <c r="N197" s="18">
        <v>6510392.689999998</v>
      </c>
      <c r="O197" s="21">
        <v>0.05780539092834049</v>
      </c>
      <c r="P197" s="20">
        <v>202</v>
      </c>
      <c r="Q197" s="21">
        <v>0.08573853989813243</v>
      </c>
      <c r="R197" s="21"/>
      <c r="S197" s="46"/>
      <c r="T197" s="18">
        <v>6383952.66</v>
      </c>
      <c r="U197" s="21">
        <v>0.05789036162731492</v>
      </c>
      <c r="V197" s="20">
        <v>194</v>
      </c>
      <c r="W197" s="21">
        <v>0.08587870739265162</v>
      </c>
      <c r="X197" s="21"/>
      <c r="Y197" s="46"/>
      <c r="Z197" s="18">
        <v>6243344.260000002</v>
      </c>
      <c r="AA197" s="21">
        <v>0.05885063825904366</v>
      </c>
      <c r="AB197" s="20">
        <v>186</v>
      </c>
      <c r="AC197" s="21">
        <v>0.08667287977632805</v>
      </c>
      <c r="AD197" s="21"/>
      <c r="AE197" s="46"/>
      <c r="AF197" s="18">
        <v>5922723.56</v>
      </c>
      <c r="AG197" s="21">
        <v>0.05809412344405565</v>
      </c>
      <c r="AH197" s="20">
        <v>179</v>
      </c>
      <c r="AI197" s="21">
        <v>0.08668280871670703</v>
      </c>
      <c r="AJ197" s="21"/>
      <c r="AK197" s="46"/>
      <c r="AL197" s="18">
        <v>5725919.080000004</v>
      </c>
      <c r="AM197" s="21">
        <v>0.05952733116798477</v>
      </c>
      <c r="AN197" s="20">
        <v>171</v>
      </c>
      <c r="AO197" s="21">
        <v>0.08787255909558069</v>
      </c>
      <c r="AP197" s="21"/>
      <c r="AQ197" s="46"/>
      <c r="AR197" s="18">
        <v>5241392.83</v>
      </c>
      <c r="AS197" s="21">
        <v>0.059753230728216436</v>
      </c>
      <c r="AT197" s="20">
        <v>153</v>
      </c>
      <c r="AU197" s="21">
        <v>0.08717948717948718</v>
      </c>
      <c r="AV197" s="21"/>
      <c r="AW197" s="46"/>
      <c r="AX197" s="18">
        <v>5051960.93</v>
      </c>
      <c r="AY197" s="21">
        <v>0.061381012802288124</v>
      </c>
      <c r="AZ197" s="20">
        <v>141</v>
      </c>
      <c r="BA197" s="21">
        <v>0.08752327746741155</v>
      </c>
      <c r="BB197" s="21"/>
    </row>
    <row r="198" spans="1:54" ht="18">
      <c r="A198" s="19" t="s">
        <v>9</v>
      </c>
      <c r="B198" s="18">
        <v>9663729.129999999</v>
      </c>
      <c r="C198" s="21">
        <v>0.07861431619268944</v>
      </c>
      <c r="D198" s="20">
        <v>287</v>
      </c>
      <c r="E198" s="21">
        <v>0.10838368580060423</v>
      </c>
      <c r="F198" s="21"/>
      <c r="G198" s="46"/>
      <c r="H198" s="18">
        <v>9088476.739999996</v>
      </c>
      <c r="I198" s="21">
        <v>0.07690446155072615</v>
      </c>
      <c r="J198" s="20">
        <v>268</v>
      </c>
      <c r="K198" s="21">
        <v>0.10724289715886355</v>
      </c>
      <c r="L198" s="21"/>
      <c r="M198" s="46"/>
      <c r="N198" s="18">
        <v>8557122.519999998</v>
      </c>
      <c r="O198" s="21">
        <v>0.07597818381218202</v>
      </c>
      <c r="P198" s="20">
        <v>247</v>
      </c>
      <c r="Q198" s="21">
        <v>0.10483870967741936</v>
      </c>
      <c r="R198" s="21"/>
      <c r="S198" s="46"/>
      <c r="T198" s="18">
        <v>8442037.55</v>
      </c>
      <c r="U198" s="21">
        <v>0.07655329427848101</v>
      </c>
      <c r="V198" s="20">
        <v>239</v>
      </c>
      <c r="W198" s="21">
        <v>0.10579902611775122</v>
      </c>
      <c r="X198" s="21"/>
      <c r="Y198" s="46"/>
      <c r="Z198" s="18">
        <v>8118622.250000001</v>
      </c>
      <c r="AA198" s="21">
        <v>0.07652727149096421</v>
      </c>
      <c r="AB198" s="20">
        <v>226</v>
      </c>
      <c r="AC198" s="21">
        <v>0.10531220876048462</v>
      </c>
      <c r="AD198" s="21"/>
      <c r="AE198" s="46"/>
      <c r="AF198" s="18">
        <v>7778389.109999997</v>
      </c>
      <c r="AG198" s="21">
        <v>0.07629576031609316</v>
      </c>
      <c r="AH198" s="20">
        <v>215</v>
      </c>
      <c r="AI198" s="21">
        <v>0.10411622276029056</v>
      </c>
      <c r="AJ198" s="21"/>
      <c r="AK198" s="46"/>
      <c r="AL198" s="18">
        <v>7333276.58</v>
      </c>
      <c r="AM198" s="21">
        <v>0.07623760961778846</v>
      </c>
      <c r="AN198" s="20">
        <v>201</v>
      </c>
      <c r="AO198" s="21">
        <v>0.10328879753340185</v>
      </c>
      <c r="AP198" s="21"/>
      <c r="AQ198" s="46"/>
      <c r="AR198" s="18">
        <v>6459210.140000001</v>
      </c>
      <c r="AS198" s="21">
        <v>0.07363666230250007</v>
      </c>
      <c r="AT198" s="20">
        <v>178</v>
      </c>
      <c r="AU198" s="21">
        <v>0.10142450142450142</v>
      </c>
      <c r="AV198" s="21"/>
      <c r="AW198" s="46"/>
      <c r="AX198" s="18">
        <v>6282550.840000001</v>
      </c>
      <c r="AY198" s="21">
        <v>0.07633260408865951</v>
      </c>
      <c r="AZ198" s="20">
        <v>172</v>
      </c>
      <c r="BA198" s="21">
        <v>0.10676598386095593</v>
      </c>
      <c r="BB198" s="21"/>
    </row>
    <row r="199" spans="1:54" ht="18">
      <c r="A199" s="19" t="s">
        <v>10</v>
      </c>
      <c r="B199" s="18">
        <v>4845239.53</v>
      </c>
      <c r="C199" s="21">
        <v>0.03941596327014787</v>
      </c>
      <c r="D199" s="20">
        <v>165</v>
      </c>
      <c r="E199" s="21">
        <v>0.06231117824773414</v>
      </c>
      <c r="F199" s="21"/>
      <c r="G199" s="46"/>
      <c r="H199" s="18">
        <v>4640636.1</v>
      </c>
      <c r="I199" s="21">
        <v>0.039267924728535096</v>
      </c>
      <c r="J199" s="20">
        <v>158</v>
      </c>
      <c r="K199" s="21">
        <v>0.06322529011604641</v>
      </c>
      <c r="L199" s="21"/>
      <c r="M199" s="46"/>
      <c r="N199" s="18">
        <v>4408774.69</v>
      </c>
      <c r="O199" s="21">
        <v>0.039145249235407215</v>
      </c>
      <c r="P199" s="20">
        <v>148</v>
      </c>
      <c r="Q199" s="21">
        <v>0.06281833616298811</v>
      </c>
      <c r="R199" s="21"/>
      <c r="S199" s="46"/>
      <c r="T199" s="18">
        <v>4268893.63</v>
      </c>
      <c r="U199" s="21">
        <v>0.03871078141566937</v>
      </c>
      <c r="V199" s="20">
        <v>144</v>
      </c>
      <c r="W199" s="21">
        <v>0.06374501992031872</v>
      </c>
      <c r="X199" s="21"/>
      <c r="Y199" s="46"/>
      <c r="Z199" s="18">
        <v>3973257.48</v>
      </c>
      <c r="AA199" s="21">
        <v>0.037452482023715844</v>
      </c>
      <c r="AB199" s="20">
        <v>135</v>
      </c>
      <c r="AC199" s="21">
        <v>0.06290773532152842</v>
      </c>
      <c r="AD199" s="21"/>
      <c r="AE199" s="46"/>
      <c r="AF199" s="18">
        <v>3715046.32</v>
      </c>
      <c r="AG199" s="21">
        <v>0.036439715162810124</v>
      </c>
      <c r="AH199" s="20">
        <v>127</v>
      </c>
      <c r="AI199" s="21">
        <v>0.061501210653753025</v>
      </c>
      <c r="AJ199" s="21"/>
      <c r="AK199" s="46"/>
      <c r="AL199" s="18">
        <v>3503769.68</v>
      </c>
      <c r="AM199" s="21">
        <v>0.03642560349939559</v>
      </c>
      <c r="AN199" s="20">
        <v>121</v>
      </c>
      <c r="AO199" s="21">
        <v>0.06217882836587873</v>
      </c>
      <c r="AP199" s="21"/>
      <c r="AQ199" s="46"/>
      <c r="AR199" s="18">
        <v>3448601.94</v>
      </c>
      <c r="AS199" s="21">
        <v>0.039314951978250176</v>
      </c>
      <c r="AT199" s="20">
        <v>112</v>
      </c>
      <c r="AU199" s="21">
        <v>0.06381766381766382</v>
      </c>
      <c r="AV199" s="21"/>
      <c r="AW199" s="46"/>
      <c r="AX199" s="18">
        <v>3238234.16</v>
      </c>
      <c r="AY199" s="21">
        <v>0.03934434473779011</v>
      </c>
      <c r="AZ199" s="20">
        <v>104</v>
      </c>
      <c r="BA199" s="21">
        <v>0.06455617628801986</v>
      </c>
      <c r="BB199" s="21"/>
    </row>
    <row r="200" spans="1:54" ht="18">
      <c r="A200" s="19" t="s">
        <v>11</v>
      </c>
      <c r="B200" s="18">
        <v>5490173.749999999</v>
      </c>
      <c r="C200" s="21">
        <v>0.044662495122657006</v>
      </c>
      <c r="D200" s="20">
        <v>143</v>
      </c>
      <c r="E200" s="21">
        <v>0.054003021148036255</v>
      </c>
      <c r="F200" s="21"/>
      <c r="G200" s="46"/>
      <c r="H200" s="18">
        <v>5093579.22</v>
      </c>
      <c r="I200" s="21">
        <v>0.043100618341910174</v>
      </c>
      <c r="J200" s="20">
        <v>134</v>
      </c>
      <c r="K200" s="21">
        <v>0.053621448579431776</v>
      </c>
      <c r="L200" s="21"/>
      <c r="M200" s="46"/>
      <c r="N200" s="18">
        <v>4873949.9</v>
      </c>
      <c r="O200" s="21">
        <v>0.043275512361550986</v>
      </c>
      <c r="P200" s="20">
        <v>127</v>
      </c>
      <c r="Q200" s="21">
        <v>0.053904923599320885</v>
      </c>
      <c r="R200" s="21"/>
      <c r="S200" s="46"/>
      <c r="T200" s="18">
        <v>4751065.6</v>
      </c>
      <c r="U200" s="21">
        <v>0.04308316811658436</v>
      </c>
      <c r="V200" s="20">
        <v>123</v>
      </c>
      <c r="W200" s="21">
        <v>0.05444887118193891</v>
      </c>
      <c r="X200" s="21"/>
      <c r="Y200" s="46"/>
      <c r="Z200" s="18">
        <v>4554898.25</v>
      </c>
      <c r="AA200" s="21">
        <v>0.042935109462873204</v>
      </c>
      <c r="AB200" s="20">
        <v>118</v>
      </c>
      <c r="AC200" s="21">
        <v>0.05498602050326188</v>
      </c>
      <c r="AD200" s="21"/>
      <c r="AE200" s="46"/>
      <c r="AF200" s="18">
        <v>4425121.29</v>
      </c>
      <c r="AG200" s="21">
        <v>0.04340461611485018</v>
      </c>
      <c r="AH200" s="20">
        <v>112</v>
      </c>
      <c r="AI200" s="21">
        <v>0.05423728813559322</v>
      </c>
      <c r="AJ200" s="21"/>
      <c r="AK200" s="46"/>
      <c r="AL200" s="18">
        <v>4120476.83</v>
      </c>
      <c r="AM200" s="21">
        <v>0.04283696388343266</v>
      </c>
      <c r="AN200" s="20">
        <v>104</v>
      </c>
      <c r="AO200" s="21">
        <v>0.05344295991778006</v>
      </c>
      <c r="AP200" s="21"/>
      <c r="AQ200" s="46"/>
      <c r="AR200" s="18">
        <v>3836885.75</v>
      </c>
      <c r="AS200" s="21">
        <v>0.04374148760331627</v>
      </c>
      <c r="AT200" s="20">
        <v>100</v>
      </c>
      <c r="AU200" s="21">
        <v>0.05698005698005698</v>
      </c>
      <c r="AV200" s="21"/>
      <c r="AW200" s="46"/>
      <c r="AX200" s="18">
        <v>3375882.71</v>
      </c>
      <c r="AY200" s="21">
        <v>0.04101676610581649</v>
      </c>
      <c r="AZ200" s="20">
        <v>91</v>
      </c>
      <c r="BA200" s="21">
        <v>0.05648665425201738</v>
      </c>
      <c r="BB200" s="21"/>
    </row>
    <row r="201" spans="1:54" ht="18">
      <c r="A201" s="19" t="s">
        <v>12</v>
      </c>
      <c r="B201" s="18">
        <v>4137814.96</v>
      </c>
      <c r="C201" s="21">
        <v>0.03366107319817652</v>
      </c>
      <c r="D201" s="20">
        <v>109</v>
      </c>
      <c r="E201" s="21">
        <v>0.0411631419939577</v>
      </c>
      <c r="F201" s="21"/>
      <c r="G201" s="46"/>
      <c r="H201" s="18">
        <v>3811413.71</v>
      </c>
      <c r="I201" s="21">
        <v>0.03225124820142365</v>
      </c>
      <c r="J201" s="20">
        <v>100</v>
      </c>
      <c r="K201" s="21">
        <v>0.040016006402561026</v>
      </c>
      <c r="L201" s="21"/>
      <c r="M201" s="46"/>
      <c r="N201" s="18">
        <v>3463337.08</v>
      </c>
      <c r="O201" s="21">
        <v>0.030750764717084583</v>
      </c>
      <c r="P201" s="20">
        <v>94</v>
      </c>
      <c r="Q201" s="21">
        <v>0.039898132427843805</v>
      </c>
      <c r="R201" s="21"/>
      <c r="S201" s="46"/>
      <c r="T201" s="18">
        <v>3434018.32</v>
      </c>
      <c r="U201" s="21">
        <v>0.031140043319122054</v>
      </c>
      <c r="V201" s="20">
        <v>87</v>
      </c>
      <c r="W201" s="21">
        <v>0.03851261620185923</v>
      </c>
      <c r="X201" s="21"/>
      <c r="Y201" s="46"/>
      <c r="Z201" s="18">
        <v>3214204.54</v>
      </c>
      <c r="AA201" s="21">
        <v>0.03029754259844639</v>
      </c>
      <c r="AB201" s="20">
        <v>80</v>
      </c>
      <c r="AC201" s="21">
        <v>0.03727865796831314</v>
      </c>
      <c r="AD201" s="21"/>
      <c r="AE201" s="46"/>
      <c r="AF201" s="18">
        <v>3230528.5</v>
      </c>
      <c r="AG201" s="21">
        <v>0.031687233004766474</v>
      </c>
      <c r="AH201" s="20">
        <v>78</v>
      </c>
      <c r="AI201" s="21">
        <v>0.03777239709443099</v>
      </c>
      <c r="AJ201" s="21"/>
      <c r="AK201" s="46"/>
      <c r="AL201" s="18">
        <v>2996457.79</v>
      </c>
      <c r="AM201" s="21">
        <v>0.031151529161361755</v>
      </c>
      <c r="AN201" s="20">
        <v>72</v>
      </c>
      <c r="AO201" s="21">
        <v>0.03699897225077081</v>
      </c>
      <c r="AP201" s="21"/>
      <c r="AQ201" s="46"/>
      <c r="AR201" s="18">
        <v>2842797.72</v>
      </c>
      <c r="AS201" s="21">
        <v>0.03240862755116327</v>
      </c>
      <c r="AT201" s="20">
        <v>66</v>
      </c>
      <c r="AU201" s="21">
        <v>0.037606837606837605</v>
      </c>
      <c r="AV201" s="21"/>
      <c r="AW201" s="46"/>
      <c r="AX201" s="18">
        <v>2503284.44</v>
      </c>
      <c r="AY201" s="21">
        <v>0.030414751101293384</v>
      </c>
      <c r="AZ201" s="20">
        <v>60</v>
      </c>
      <c r="BA201" s="21">
        <v>0.037243947858473</v>
      </c>
      <c r="BB201" s="21"/>
    </row>
    <row r="202" spans="1:54" ht="18">
      <c r="A202" s="19" t="s">
        <v>75</v>
      </c>
      <c r="B202" s="18">
        <v>45087734.95000003</v>
      </c>
      <c r="C202" s="21">
        <v>0.3667881626325631</v>
      </c>
      <c r="D202" s="20">
        <v>847</v>
      </c>
      <c r="E202" s="21">
        <v>0.31986404833836857</v>
      </c>
      <c r="F202" s="21"/>
      <c r="G202" s="46"/>
      <c r="H202" s="18">
        <v>40192935.850000076</v>
      </c>
      <c r="I202" s="21">
        <v>0.340102767285856</v>
      </c>
      <c r="J202" s="20">
        <v>774</v>
      </c>
      <c r="K202" s="21">
        <v>0.3097238895558223</v>
      </c>
      <c r="L202" s="21"/>
      <c r="M202" s="46"/>
      <c r="N202" s="18">
        <v>38933108.23</v>
      </c>
      <c r="O202" s="21">
        <v>0.34568476103559603</v>
      </c>
      <c r="P202" s="20">
        <v>755</v>
      </c>
      <c r="Q202" s="21">
        <v>0.3204584040747029</v>
      </c>
      <c r="R202" s="21"/>
      <c r="S202" s="46"/>
      <c r="T202" s="18">
        <v>37452275.16000004</v>
      </c>
      <c r="U202" s="21">
        <v>0.33962121404235257</v>
      </c>
      <c r="V202" s="20">
        <v>718</v>
      </c>
      <c r="W202" s="21">
        <v>0.3178397521027003</v>
      </c>
      <c r="X202" s="21"/>
      <c r="Y202" s="46"/>
      <c r="Z202" s="18">
        <v>36577579.639999986</v>
      </c>
      <c r="AA202" s="21">
        <v>0.34478539355524807</v>
      </c>
      <c r="AB202" s="20">
        <v>679</v>
      </c>
      <c r="AC202" s="21">
        <v>0.3164026095060578</v>
      </c>
      <c r="AD202" s="21"/>
      <c r="AE202" s="46"/>
      <c r="AF202" s="18">
        <v>34990803.18</v>
      </c>
      <c r="AG202" s="21">
        <v>0.34321372908135106</v>
      </c>
      <c r="AH202" s="20">
        <v>655</v>
      </c>
      <c r="AI202" s="21">
        <v>0.3171912832929782</v>
      </c>
      <c r="AJ202" s="21"/>
      <c r="AK202" s="46"/>
      <c r="AL202" s="18">
        <v>33373555.590000004</v>
      </c>
      <c r="AM202" s="21">
        <v>0.3469554263870383</v>
      </c>
      <c r="AN202" s="20">
        <v>619</v>
      </c>
      <c r="AO202" s="21">
        <v>0.3180883864337102</v>
      </c>
      <c r="AP202" s="21"/>
      <c r="AQ202" s="46"/>
      <c r="AR202" s="18">
        <v>30850526.61</v>
      </c>
      <c r="AS202" s="21">
        <v>0.3517039638897492</v>
      </c>
      <c r="AT202" s="20">
        <v>558</v>
      </c>
      <c r="AU202" s="21">
        <v>0.31794871794871793</v>
      </c>
      <c r="AV202" s="21"/>
      <c r="AW202" s="46"/>
      <c r="AX202" s="18">
        <v>28606568.219999995</v>
      </c>
      <c r="AY202" s="21">
        <v>0.3475680343674686</v>
      </c>
      <c r="AZ202" s="20">
        <v>514</v>
      </c>
      <c r="BA202" s="21">
        <v>0.319056486654252</v>
      </c>
      <c r="BB202" s="21"/>
    </row>
    <row r="203" spans="1:54" ht="18">
      <c r="A203" s="19" t="s">
        <v>13</v>
      </c>
      <c r="B203" s="18">
        <v>12190962.229999995</v>
      </c>
      <c r="C203" s="21">
        <v>0.09917332600591569</v>
      </c>
      <c r="D203" s="20">
        <v>268</v>
      </c>
      <c r="E203" s="21">
        <v>0.10120845921450151</v>
      </c>
      <c r="F203" s="21"/>
      <c r="G203" s="46"/>
      <c r="H203" s="18">
        <v>12025305.669999996</v>
      </c>
      <c r="I203" s="21">
        <v>0.10175518780435855</v>
      </c>
      <c r="J203" s="20">
        <v>251</v>
      </c>
      <c r="K203" s="21">
        <v>0.10044017607042817</v>
      </c>
      <c r="L203" s="21"/>
      <c r="M203" s="46"/>
      <c r="N203" s="18">
        <v>11515408.820000002</v>
      </c>
      <c r="O203" s="21">
        <v>0.10224463257987598</v>
      </c>
      <c r="P203" s="20">
        <v>233</v>
      </c>
      <c r="Q203" s="21">
        <v>0.09889643463497454</v>
      </c>
      <c r="R203" s="21"/>
      <c r="S203" s="46"/>
      <c r="T203" s="18">
        <v>11536313.949999986</v>
      </c>
      <c r="U203" s="21">
        <v>0.10461252173692293</v>
      </c>
      <c r="V203" s="20">
        <v>226</v>
      </c>
      <c r="W203" s="21">
        <v>0.10004426737494466</v>
      </c>
      <c r="X203" s="21"/>
      <c r="Y203" s="46"/>
      <c r="Z203" s="18">
        <v>11008347.340000002</v>
      </c>
      <c r="AA203" s="21">
        <v>0.10376622530442449</v>
      </c>
      <c r="AB203" s="20">
        <v>216</v>
      </c>
      <c r="AC203" s="21">
        <v>0.10065237651444547</v>
      </c>
      <c r="AD203" s="21"/>
      <c r="AE203" s="46"/>
      <c r="AF203" s="18">
        <v>10883148.48</v>
      </c>
      <c r="AG203" s="21">
        <v>0.10674936367570509</v>
      </c>
      <c r="AH203" s="20">
        <v>213</v>
      </c>
      <c r="AI203" s="21">
        <v>0.10314769975786925</v>
      </c>
      <c r="AJ203" s="21"/>
      <c r="AK203" s="46"/>
      <c r="AL203" s="18">
        <v>10274202.76</v>
      </c>
      <c r="AM203" s="21">
        <v>0.10681182560154914</v>
      </c>
      <c r="AN203" s="20">
        <v>201</v>
      </c>
      <c r="AO203" s="21">
        <v>0.10328879753340185</v>
      </c>
      <c r="AP203" s="21"/>
      <c r="AQ203" s="46"/>
      <c r="AR203" s="18">
        <v>9190139.87</v>
      </c>
      <c r="AS203" s="21">
        <v>0.10476996590173357</v>
      </c>
      <c r="AT203" s="20">
        <v>176</v>
      </c>
      <c r="AU203" s="21">
        <v>0.10028490028490028</v>
      </c>
      <c r="AV203" s="21"/>
      <c r="AW203" s="46"/>
      <c r="AX203" s="18">
        <v>8692442.41</v>
      </c>
      <c r="AY203" s="21">
        <v>0.10561263759641987</v>
      </c>
      <c r="AZ203" s="20">
        <v>161</v>
      </c>
      <c r="BA203" s="21">
        <v>0.09993792675356922</v>
      </c>
      <c r="BB203" s="21"/>
    </row>
    <row r="204" spans="1:54" ht="18">
      <c r="A204" s="19" t="s">
        <v>14</v>
      </c>
      <c r="B204" s="18">
        <v>27169389.450000007</v>
      </c>
      <c r="C204" s="21">
        <v>0.22102264501122468</v>
      </c>
      <c r="D204" s="20">
        <v>365</v>
      </c>
      <c r="E204" s="21">
        <v>0.13783987915407855</v>
      </c>
      <c r="F204" s="21"/>
      <c r="G204" s="46"/>
      <c r="H204" s="18">
        <v>29089944.629999984</v>
      </c>
      <c r="I204" s="21">
        <v>0.24615197819283713</v>
      </c>
      <c r="J204" s="20">
        <v>363</v>
      </c>
      <c r="K204" s="21">
        <v>0.1452581032412965</v>
      </c>
      <c r="L204" s="21"/>
      <c r="M204" s="46"/>
      <c r="N204" s="18">
        <v>27533205.570000004</v>
      </c>
      <c r="O204" s="21">
        <v>0.24446570080616944</v>
      </c>
      <c r="P204" s="20">
        <v>329</v>
      </c>
      <c r="Q204" s="21">
        <v>0.13964346349745332</v>
      </c>
      <c r="R204" s="21"/>
      <c r="S204" s="46"/>
      <c r="T204" s="18">
        <v>27736999.859999996</v>
      </c>
      <c r="U204" s="21">
        <v>0.2515220644434075</v>
      </c>
      <c r="V204" s="20">
        <v>320</v>
      </c>
      <c r="W204" s="21">
        <v>0.1416555998229305</v>
      </c>
      <c r="X204" s="21"/>
      <c r="Y204" s="46"/>
      <c r="Z204" s="18">
        <v>26579448.64999998</v>
      </c>
      <c r="AA204" s="21">
        <v>0.2505416091897477</v>
      </c>
      <c r="AB204" s="20">
        <v>311</v>
      </c>
      <c r="AC204" s="21">
        <v>0.14492078285181734</v>
      </c>
      <c r="AD204" s="21"/>
      <c r="AE204" s="46"/>
      <c r="AF204" s="18">
        <v>25461495.670000006</v>
      </c>
      <c r="AG204" s="21">
        <v>0.2497437635808329</v>
      </c>
      <c r="AH204" s="20">
        <v>301</v>
      </c>
      <c r="AI204" s="21">
        <v>0.14576271186440679</v>
      </c>
      <c r="AJ204" s="21"/>
      <c r="AK204" s="46"/>
      <c r="AL204" s="18">
        <v>23686439.64</v>
      </c>
      <c r="AM204" s="21">
        <v>0.2462470246157864</v>
      </c>
      <c r="AN204" s="20">
        <v>281</v>
      </c>
      <c r="AO204" s="21">
        <v>0.14439876670092497</v>
      </c>
      <c r="AP204" s="21"/>
      <c r="AQ204" s="46"/>
      <c r="AR204" s="18">
        <v>21101432.730000008</v>
      </c>
      <c r="AS204" s="21">
        <v>0.24056177804395332</v>
      </c>
      <c r="AT204" s="20">
        <v>255</v>
      </c>
      <c r="AU204" s="21">
        <v>0.1452991452991453</v>
      </c>
      <c r="AV204" s="21"/>
      <c r="AW204" s="46"/>
      <c r="AX204" s="18">
        <v>20458829.260000005</v>
      </c>
      <c r="AY204" s="21">
        <v>0.2485735099950362</v>
      </c>
      <c r="AZ204" s="20">
        <v>242</v>
      </c>
      <c r="BA204" s="21">
        <v>0.15021725636250777</v>
      </c>
      <c r="BB204" s="21"/>
    </row>
    <row r="205" spans="1:54" ht="18">
      <c r="A205" s="19" t="s">
        <v>15</v>
      </c>
      <c r="B205" s="18">
        <v>2872162.37</v>
      </c>
      <c r="C205" s="21">
        <v>0.023365005131504985</v>
      </c>
      <c r="D205" s="20">
        <v>95</v>
      </c>
      <c r="E205" s="21">
        <v>0.035876132930513595</v>
      </c>
      <c r="F205" s="21"/>
      <c r="G205" s="46"/>
      <c r="H205" s="18">
        <v>3314104.93</v>
      </c>
      <c r="I205" s="21">
        <v>0.02804314325221645</v>
      </c>
      <c r="J205" s="20">
        <v>101</v>
      </c>
      <c r="K205" s="21">
        <v>0.040416166466586634</v>
      </c>
      <c r="L205" s="21"/>
      <c r="M205" s="46"/>
      <c r="N205" s="18">
        <v>3118249.1</v>
      </c>
      <c r="O205" s="21">
        <v>0.027686748990473877</v>
      </c>
      <c r="P205" s="20">
        <v>96</v>
      </c>
      <c r="Q205" s="21">
        <v>0.04074702886247878</v>
      </c>
      <c r="R205" s="21"/>
      <c r="S205" s="46"/>
      <c r="T205" s="18">
        <v>2816524.08</v>
      </c>
      <c r="U205" s="21">
        <v>0.0255405398828945</v>
      </c>
      <c r="V205" s="20">
        <v>88</v>
      </c>
      <c r="W205" s="21">
        <v>0.038955289951305885</v>
      </c>
      <c r="X205" s="21"/>
      <c r="Y205" s="46"/>
      <c r="Z205" s="18">
        <v>2569207.93</v>
      </c>
      <c r="AA205" s="21">
        <v>0.024217714129493847</v>
      </c>
      <c r="AB205" s="20">
        <v>82</v>
      </c>
      <c r="AC205" s="21">
        <v>0.03821062441752097</v>
      </c>
      <c r="AD205" s="21"/>
      <c r="AE205" s="46"/>
      <c r="AF205" s="18">
        <v>2408562.69</v>
      </c>
      <c r="AG205" s="21">
        <v>0.023624830167762675</v>
      </c>
      <c r="AH205" s="20">
        <v>76</v>
      </c>
      <c r="AI205" s="21">
        <v>0.036803874092009685</v>
      </c>
      <c r="AJ205" s="21"/>
      <c r="AK205" s="46"/>
      <c r="AL205" s="18">
        <v>2288123.74</v>
      </c>
      <c r="AM205" s="21">
        <v>0.02378760470088721</v>
      </c>
      <c r="AN205" s="20">
        <v>73</v>
      </c>
      <c r="AO205" s="21">
        <v>0.03751284686536485</v>
      </c>
      <c r="AP205" s="21"/>
      <c r="AQ205" s="46"/>
      <c r="AR205" s="18">
        <v>2115987.61</v>
      </c>
      <c r="AS205" s="21">
        <v>0.024122804754242635</v>
      </c>
      <c r="AT205" s="20">
        <v>63</v>
      </c>
      <c r="AU205" s="21">
        <v>0.035897435897435895</v>
      </c>
      <c r="AV205" s="21"/>
      <c r="AW205" s="46"/>
      <c r="AX205" s="18">
        <v>1799019.49</v>
      </c>
      <c r="AY205" s="21">
        <v>0.021857975522240603</v>
      </c>
      <c r="AZ205" s="20">
        <v>50</v>
      </c>
      <c r="BA205" s="21">
        <v>0.031036623215394164</v>
      </c>
      <c r="BB205" s="21"/>
    </row>
    <row r="206" spans="1:54" ht="18">
      <c r="A206" s="19" t="s">
        <v>16</v>
      </c>
      <c r="B206" s="18">
        <v>750169.45</v>
      </c>
      <c r="C206" s="21">
        <v>0.006102619138746072</v>
      </c>
      <c r="D206" s="20">
        <v>19</v>
      </c>
      <c r="E206" s="21">
        <v>0.007175226586102719</v>
      </c>
      <c r="F206" s="21"/>
      <c r="G206" s="46"/>
      <c r="H206" s="18">
        <v>707726.25</v>
      </c>
      <c r="I206" s="21">
        <v>0.005988605983004874</v>
      </c>
      <c r="J206" s="20">
        <v>18</v>
      </c>
      <c r="K206" s="21">
        <v>0.007202881152460984</v>
      </c>
      <c r="L206" s="21"/>
      <c r="M206" s="46"/>
      <c r="N206" s="18">
        <v>705546.72</v>
      </c>
      <c r="O206" s="21">
        <v>0.0062645075204839</v>
      </c>
      <c r="P206" s="20">
        <v>18</v>
      </c>
      <c r="Q206" s="21">
        <v>0.007640067911714771</v>
      </c>
      <c r="R206" s="21"/>
      <c r="S206" s="46"/>
      <c r="T206" s="18">
        <v>566762.15</v>
      </c>
      <c r="U206" s="21">
        <v>0.005139459448963787</v>
      </c>
      <c r="V206" s="20">
        <v>16</v>
      </c>
      <c r="W206" s="21">
        <v>0.007082779991146525</v>
      </c>
      <c r="X206" s="21"/>
      <c r="Y206" s="46"/>
      <c r="Z206" s="18">
        <v>528796.8</v>
      </c>
      <c r="AA206" s="21">
        <v>0.004984512769657818</v>
      </c>
      <c r="AB206" s="20">
        <v>15</v>
      </c>
      <c r="AC206" s="21">
        <v>0.006989748369058714</v>
      </c>
      <c r="AD206" s="21"/>
      <c r="AE206" s="46"/>
      <c r="AF206" s="18">
        <v>492161.87</v>
      </c>
      <c r="AG206" s="21">
        <v>0.00482746022848942</v>
      </c>
      <c r="AH206" s="20">
        <v>13</v>
      </c>
      <c r="AI206" s="21">
        <v>0.006295399515738499</v>
      </c>
      <c r="AJ206" s="21"/>
      <c r="AK206" s="46"/>
      <c r="AL206" s="18">
        <v>468303.36</v>
      </c>
      <c r="AM206" s="21">
        <v>0.004868537052011564</v>
      </c>
      <c r="AN206" s="20">
        <v>12</v>
      </c>
      <c r="AO206" s="21">
        <v>0.006166495375128468</v>
      </c>
      <c r="AP206" s="21"/>
      <c r="AQ206" s="46"/>
      <c r="AR206" s="18">
        <v>436954.5</v>
      </c>
      <c r="AS206" s="21">
        <v>0.004981394049839314</v>
      </c>
      <c r="AT206" s="20">
        <v>11</v>
      </c>
      <c r="AU206" s="21">
        <v>0.0062678062678062675</v>
      </c>
      <c r="AV206" s="21"/>
      <c r="AW206" s="46"/>
      <c r="AX206" s="18">
        <v>436000.73</v>
      </c>
      <c r="AY206" s="21">
        <v>0.005297381899969873</v>
      </c>
      <c r="AZ206" s="20">
        <v>11</v>
      </c>
      <c r="BA206" s="21">
        <v>0.006828057107386716</v>
      </c>
      <c r="BB206" s="21"/>
    </row>
    <row r="207" spans="1:54" ht="18">
      <c r="A207" s="19"/>
      <c r="B207" s="18"/>
      <c r="C207" s="21"/>
      <c r="D207" s="20"/>
      <c r="E207" s="21"/>
      <c r="F207" s="21"/>
      <c r="G207" s="46"/>
      <c r="H207" s="18"/>
      <c r="I207" s="21"/>
      <c r="J207" s="20"/>
      <c r="K207" s="21"/>
      <c r="L207" s="21"/>
      <c r="M207" s="46"/>
      <c r="N207" s="18"/>
      <c r="O207" s="21"/>
      <c r="P207" s="20"/>
      <c r="Q207" s="21"/>
      <c r="R207" s="21"/>
      <c r="S207" s="46"/>
      <c r="T207" s="18"/>
      <c r="U207" s="21"/>
      <c r="V207" s="20"/>
      <c r="W207" s="21"/>
      <c r="X207" s="21"/>
      <c r="Y207" s="46"/>
      <c r="Z207" s="18"/>
      <c r="AA207" s="21"/>
      <c r="AB207" s="20"/>
      <c r="AC207" s="21"/>
      <c r="AD207" s="21"/>
      <c r="AE207" s="46"/>
      <c r="AF207" s="18"/>
      <c r="AG207" s="21"/>
      <c r="AH207" s="20"/>
      <c r="AI207" s="21"/>
      <c r="AJ207" s="21"/>
      <c r="AK207" s="46"/>
      <c r="AL207" s="18"/>
      <c r="AM207" s="21"/>
      <c r="AN207" s="20"/>
      <c r="AO207" s="21"/>
      <c r="AP207" s="21"/>
      <c r="AQ207" s="46"/>
      <c r="AR207" s="18"/>
      <c r="AS207" s="21"/>
      <c r="AT207" s="20"/>
      <c r="AU207" s="21"/>
      <c r="AV207" s="21"/>
      <c r="AW207" s="46"/>
      <c r="AX207" s="18"/>
      <c r="AY207" s="21"/>
      <c r="AZ207" s="20"/>
      <c r="BA207" s="21"/>
      <c r="BB207" s="21"/>
    </row>
    <row r="208" spans="1:54" ht="18.75" thickBot="1">
      <c r="A208" s="22"/>
      <c r="B208" s="23">
        <f>SUM(B196:B207)</f>
        <v>122925818.07000002</v>
      </c>
      <c r="C208" s="26"/>
      <c r="D208" s="25">
        <f>SUM(D196:D207)</f>
        <v>2648</v>
      </c>
      <c r="E208" s="26"/>
      <c r="F208" s="26"/>
      <c r="G208" s="47"/>
      <c r="H208" s="23">
        <f>SUM(H196:H207)</f>
        <v>118178796.87000006</v>
      </c>
      <c r="I208" s="26"/>
      <c r="J208" s="25">
        <f>SUM(J196:J207)</f>
        <v>2499</v>
      </c>
      <c r="K208" s="26"/>
      <c r="L208" s="26"/>
      <c r="M208" s="47"/>
      <c r="N208" s="23">
        <f>SUM(N196:N207)</f>
        <v>112626047.25</v>
      </c>
      <c r="O208" s="26"/>
      <c r="P208" s="25">
        <f>SUM(P196:P207)</f>
        <v>2356</v>
      </c>
      <c r="Q208" s="26"/>
      <c r="R208" s="26"/>
      <c r="S208" s="47"/>
      <c r="T208" s="23">
        <f>SUM(T196:T207)</f>
        <v>110276607.03000003</v>
      </c>
      <c r="U208" s="26"/>
      <c r="V208" s="25">
        <f>SUM(V196:V207)</f>
        <v>2259</v>
      </c>
      <c r="W208" s="26"/>
      <c r="X208" s="26"/>
      <c r="Y208" s="47"/>
      <c r="Z208" s="23">
        <f>SUM(Z196:Z207)</f>
        <v>106087961.73999996</v>
      </c>
      <c r="AA208" s="26"/>
      <c r="AB208" s="25">
        <f>SUM(AB196:AB207)</f>
        <v>2146</v>
      </c>
      <c r="AC208" s="26"/>
      <c r="AD208" s="26"/>
      <c r="AE208" s="47"/>
      <c r="AF208" s="23">
        <f>SUM(AF196:AF207)</f>
        <v>101950476.38</v>
      </c>
      <c r="AG208" s="26"/>
      <c r="AH208" s="25">
        <f>SUM(AH196:AH207)</f>
        <v>2065</v>
      </c>
      <c r="AI208" s="26"/>
      <c r="AJ208" s="26"/>
      <c r="AK208" s="47"/>
      <c r="AL208" s="23">
        <f>SUM(AL196:AL207)</f>
        <v>96189749.61</v>
      </c>
      <c r="AM208" s="26"/>
      <c r="AN208" s="25">
        <f>SUM(AN196:AN207)</f>
        <v>1946</v>
      </c>
      <c r="AO208" s="26"/>
      <c r="AP208" s="26"/>
      <c r="AQ208" s="47"/>
      <c r="AR208" s="23">
        <f>SUM(AR196:AR207)</f>
        <v>87717312.79</v>
      </c>
      <c r="AS208" s="26"/>
      <c r="AT208" s="25">
        <f>SUM(AT196:AT207)</f>
        <v>1755</v>
      </c>
      <c r="AU208" s="26"/>
      <c r="AV208" s="26"/>
      <c r="AW208" s="47"/>
      <c r="AX208" s="23">
        <f>SUM(AX196:AX207)</f>
        <v>82304945.77</v>
      </c>
      <c r="AY208" s="26"/>
      <c r="AZ208" s="25">
        <f>SUM(AZ196:AZ207)</f>
        <v>1611</v>
      </c>
      <c r="BA208" s="26"/>
      <c r="BB208" s="26"/>
    </row>
    <row r="209" spans="1:54" ht="18.75" thickTop="1">
      <c r="A209" s="19"/>
      <c r="B209" s="18"/>
      <c r="C209" s="21"/>
      <c r="D209" s="20"/>
      <c r="E209" s="21"/>
      <c r="F209" s="21"/>
      <c r="G209" s="46"/>
      <c r="H209" s="18"/>
      <c r="I209" s="21"/>
      <c r="J209" s="20"/>
      <c r="K209" s="21"/>
      <c r="L209" s="21"/>
      <c r="M209" s="46"/>
      <c r="N209" s="18"/>
      <c r="O209" s="21"/>
      <c r="P209" s="20"/>
      <c r="Q209" s="21"/>
      <c r="R209" s="21"/>
      <c r="S209" s="46"/>
      <c r="T209" s="18"/>
      <c r="U209" s="21"/>
      <c r="V209" s="20"/>
      <c r="W209" s="21"/>
      <c r="X209" s="21"/>
      <c r="Y209" s="46"/>
      <c r="Z209" s="18"/>
      <c r="AA209" s="21"/>
      <c r="AB209" s="20"/>
      <c r="AC209" s="21"/>
      <c r="AD209" s="21"/>
      <c r="AE209" s="46"/>
      <c r="AF209" s="18"/>
      <c r="AG209" s="21"/>
      <c r="AH209" s="20"/>
      <c r="AI209" s="21"/>
      <c r="AJ209" s="21"/>
      <c r="AK209" s="46"/>
      <c r="AL209" s="18"/>
      <c r="AM209" s="21"/>
      <c r="AN209" s="20"/>
      <c r="AO209" s="21"/>
      <c r="AP209" s="21"/>
      <c r="AQ209" s="46"/>
      <c r="AR209" s="18"/>
      <c r="AS209" s="21"/>
      <c r="AT209" s="20"/>
      <c r="AU209" s="21"/>
      <c r="AV209" s="21"/>
      <c r="AW209" s="46"/>
      <c r="AX209" s="18"/>
      <c r="AY209" s="21"/>
      <c r="AZ209" s="20"/>
      <c r="BA209" s="21"/>
      <c r="BB209" s="21"/>
    </row>
    <row r="210" spans="1:54" ht="18">
      <c r="A210" s="19"/>
      <c r="B210" s="18"/>
      <c r="C210" s="21"/>
      <c r="D210" s="20"/>
      <c r="E210" s="21"/>
      <c r="F210" s="21"/>
      <c r="G210" s="46"/>
      <c r="H210" s="18"/>
      <c r="I210" s="21"/>
      <c r="J210" s="20"/>
      <c r="K210" s="21"/>
      <c r="L210" s="21"/>
      <c r="M210" s="46"/>
      <c r="N210" s="18"/>
      <c r="O210" s="21"/>
      <c r="P210" s="20"/>
      <c r="Q210" s="21"/>
      <c r="R210" s="21"/>
      <c r="S210" s="46"/>
      <c r="T210" s="18"/>
      <c r="U210" s="21"/>
      <c r="V210" s="20"/>
      <c r="W210" s="21"/>
      <c r="X210" s="21"/>
      <c r="Y210" s="46"/>
      <c r="Z210" s="18"/>
      <c r="AA210" s="21"/>
      <c r="AB210" s="20"/>
      <c r="AC210" s="21"/>
      <c r="AD210" s="21"/>
      <c r="AE210" s="46"/>
      <c r="AF210" s="18"/>
      <c r="AG210" s="21"/>
      <c r="AH210" s="20"/>
      <c r="AI210" s="21"/>
      <c r="AJ210" s="21"/>
      <c r="AK210" s="46"/>
      <c r="AL210" s="18"/>
      <c r="AM210" s="21"/>
      <c r="AN210" s="20"/>
      <c r="AO210" s="21"/>
      <c r="AP210" s="21"/>
      <c r="AQ210" s="46"/>
      <c r="AR210" s="18"/>
      <c r="AS210" s="21"/>
      <c r="AT210" s="20"/>
      <c r="AU210" s="21"/>
      <c r="AV210" s="21"/>
      <c r="AW210" s="46"/>
      <c r="AX210" s="18"/>
      <c r="AY210" s="21"/>
      <c r="AZ210" s="20"/>
      <c r="BA210" s="21"/>
      <c r="BB210" s="21"/>
    </row>
    <row r="211" spans="1:54" ht="18">
      <c r="A211" s="19"/>
      <c r="B211" s="19"/>
      <c r="C211" s="18"/>
      <c r="D211" s="21"/>
      <c r="E211" s="20"/>
      <c r="F211" s="21"/>
      <c r="G211" s="46"/>
      <c r="H211" s="19"/>
      <c r="I211" s="18"/>
      <c r="J211" s="21"/>
      <c r="K211" s="20"/>
      <c r="L211" s="21"/>
      <c r="M211" s="46"/>
      <c r="N211" s="19"/>
      <c r="O211" s="18"/>
      <c r="P211" s="21"/>
      <c r="Q211" s="20"/>
      <c r="R211" s="21"/>
      <c r="S211" s="46"/>
      <c r="T211" s="19"/>
      <c r="U211" s="18"/>
      <c r="V211" s="21"/>
      <c r="W211" s="20"/>
      <c r="X211" s="21"/>
      <c r="Y211" s="46"/>
      <c r="Z211" s="19"/>
      <c r="AA211" s="18"/>
      <c r="AB211" s="21"/>
      <c r="AC211" s="20"/>
      <c r="AD211" s="21"/>
      <c r="AE211" s="46"/>
      <c r="AF211" s="19"/>
      <c r="AG211" s="18"/>
      <c r="AH211" s="21"/>
      <c r="AI211" s="20"/>
      <c r="AJ211" s="21"/>
      <c r="AK211" s="46"/>
      <c r="AL211" s="19"/>
      <c r="AM211" s="18"/>
      <c r="AN211" s="21"/>
      <c r="AO211" s="20"/>
      <c r="AP211" s="21"/>
      <c r="AQ211" s="46"/>
      <c r="AR211" s="19"/>
      <c r="AS211" s="18"/>
      <c r="AT211" s="21"/>
      <c r="AU211" s="20"/>
      <c r="AV211" s="21"/>
      <c r="AW211" s="46"/>
      <c r="AX211" s="19"/>
      <c r="AY211" s="18"/>
      <c r="AZ211" s="21"/>
      <c r="BA211" s="20"/>
      <c r="BB211" s="21"/>
    </row>
    <row r="212" spans="1:54" ht="18.75">
      <c r="A212" s="17" t="s">
        <v>92</v>
      </c>
      <c r="B212" s="17"/>
      <c r="C212" s="18"/>
      <c r="D212" s="21"/>
      <c r="E212" s="20"/>
      <c r="F212" s="21"/>
      <c r="G212" s="46"/>
      <c r="H212" s="17" t="s">
        <v>92</v>
      </c>
      <c r="I212" s="18"/>
      <c r="J212" s="21"/>
      <c r="K212" s="20"/>
      <c r="L212" s="21"/>
      <c r="M212" s="46"/>
      <c r="N212" s="17" t="s">
        <v>92</v>
      </c>
      <c r="O212" s="18"/>
      <c r="P212" s="21"/>
      <c r="Q212" s="20"/>
      <c r="R212" s="21"/>
      <c r="S212" s="46"/>
      <c r="T212" s="17" t="s">
        <v>92</v>
      </c>
      <c r="U212" s="18"/>
      <c r="V212" s="21"/>
      <c r="W212" s="20"/>
      <c r="X212" s="21"/>
      <c r="Y212" s="46"/>
      <c r="Z212" s="17" t="s">
        <v>92</v>
      </c>
      <c r="AA212" s="18"/>
      <c r="AB212" s="21"/>
      <c r="AC212" s="20"/>
      <c r="AD212" s="21"/>
      <c r="AE212" s="46"/>
      <c r="AF212" s="17" t="s">
        <v>92</v>
      </c>
      <c r="AG212" s="18"/>
      <c r="AH212" s="21"/>
      <c r="AI212" s="20"/>
      <c r="AJ212" s="21"/>
      <c r="AK212" s="46"/>
      <c r="AL212" s="17" t="s">
        <v>92</v>
      </c>
      <c r="AM212" s="18"/>
      <c r="AN212" s="21"/>
      <c r="AO212" s="20"/>
      <c r="AP212" s="21"/>
      <c r="AQ212" s="46"/>
      <c r="AR212" s="17" t="s">
        <v>92</v>
      </c>
      <c r="AS212" s="18"/>
      <c r="AT212" s="21"/>
      <c r="AU212" s="20"/>
      <c r="AV212" s="21"/>
      <c r="AW212" s="46"/>
      <c r="AX212" s="17" t="s">
        <v>92</v>
      </c>
      <c r="AY212" s="18"/>
      <c r="AZ212" s="21"/>
      <c r="BA212" s="20"/>
      <c r="BB212" s="21"/>
    </row>
    <row r="213" spans="1:54" ht="18">
      <c r="A213" s="19"/>
      <c r="B213" s="19"/>
      <c r="C213" s="18"/>
      <c r="D213" s="21"/>
      <c r="E213" s="20"/>
      <c r="F213" s="21"/>
      <c r="G213" s="46"/>
      <c r="H213" s="19"/>
      <c r="I213" s="18"/>
      <c r="J213" s="21"/>
      <c r="K213" s="20"/>
      <c r="L213" s="21"/>
      <c r="M213" s="46"/>
      <c r="N213" s="19"/>
      <c r="O213" s="18"/>
      <c r="P213" s="21"/>
      <c r="Q213" s="20"/>
      <c r="R213" s="21"/>
      <c r="S213" s="46"/>
      <c r="T213" s="19"/>
      <c r="U213" s="18"/>
      <c r="V213" s="21"/>
      <c r="W213" s="20"/>
      <c r="X213" s="21"/>
      <c r="Y213" s="46"/>
      <c r="Z213" s="19"/>
      <c r="AA213" s="18"/>
      <c r="AB213" s="21"/>
      <c r="AC213" s="20"/>
      <c r="AD213" s="21"/>
      <c r="AE213" s="46"/>
      <c r="AF213" s="19"/>
      <c r="AG213" s="18"/>
      <c r="AH213" s="21"/>
      <c r="AI213" s="20"/>
      <c r="AJ213" s="21"/>
      <c r="AK213" s="46"/>
      <c r="AL213" s="19"/>
      <c r="AM213" s="18"/>
      <c r="AN213" s="21"/>
      <c r="AO213" s="20"/>
      <c r="AP213" s="21"/>
      <c r="AQ213" s="46"/>
      <c r="AR213" s="19"/>
      <c r="AS213" s="18"/>
      <c r="AT213" s="21"/>
      <c r="AU213" s="20"/>
      <c r="AV213" s="21"/>
      <c r="AW213" s="46"/>
      <c r="AX213" s="19"/>
      <c r="AY213" s="18"/>
      <c r="AZ213" s="21"/>
      <c r="BA213" s="20"/>
      <c r="BB213" s="21"/>
    </row>
    <row r="214" spans="1:54" ht="72" customHeight="1">
      <c r="A214" s="33" t="s">
        <v>88</v>
      </c>
      <c r="B214" s="34" t="s">
        <v>79</v>
      </c>
      <c r="C214" s="35" t="s">
        <v>80</v>
      </c>
      <c r="D214" s="36" t="s">
        <v>81</v>
      </c>
      <c r="E214" s="35" t="s">
        <v>80</v>
      </c>
      <c r="F214" s="38"/>
      <c r="G214" s="40"/>
      <c r="H214" s="34" t="s">
        <v>79</v>
      </c>
      <c r="I214" s="35" t="s">
        <v>80</v>
      </c>
      <c r="J214" s="36" t="s">
        <v>81</v>
      </c>
      <c r="K214" s="35" t="s">
        <v>80</v>
      </c>
      <c r="L214" s="38"/>
      <c r="M214" s="40"/>
      <c r="N214" s="34" t="s">
        <v>79</v>
      </c>
      <c r="O214" s="35" t="s">
        <v>80</v>
      </c>
      <c r="P214" s="36" t="s">
        <v>81</v>
      </c>
      <c r="Q214" s="35" t="s">
        <v>80</v>
      </c>
      <c r="R214" s="38"/>
      <c r="S214" s="40"/>
      <c r="T214" s="34" t="s">
        <v>79</v>
      </c>
      <c r="U214" s="35" t="s">
        <v>80</v>
      </c>
      <c r="V214" s="36" t="s">
        <v>81</v>
      </c>
      <c r="W214" s="35" t="s">
        <v>80</v>
      </c>
      <c r="X214" s="38"/>
      <c r="Y214" s="40"/>
      <c r="Z214" s="34" t="s">
        <v>79</v>
      </c>
      <c r="AA214" s="35" t="s">
        <v>80</v>
      </c>
      <c r="AB214" s="36" t="s">
        <v>81</v>
      </c>
      <c r="AC214" s="35" t="s">
        <v>80</v>
      </c>
      <c r="AD214" s="38"/>
      <c r="AE214" s="40"/>
      <c r="AF214" s="34" t="s">
        <v>79</v>
      </c>
      <c r="AG214" s="35" t="s">
        <v>80</v>
      </c>
      <c r="AH214" s="36" t="s">
        <v>81</v>
      </c>
      <c r="AI214" s="35" t="s">
        <v>80</v>
      </c>
      <c r="AJ214" s="38"/>
      <c r="AK214" s="40"/>
      <c r="AL214" s="34" t="s">
        <v>79</v>
      </c>
      <c r="AM214" s="35" t="s">
        <v>80</v>
      </c>
      <c r="AN214" s="36" t="s">
        <v>81</v>
      </c>
      <c r="AO214" s="35" t="s">
        <v>80</v>
      </c>
      <c r="AP214" s="38"/>
      <c r="AQ214" s="40"/>
      <c r="AR214" s="34" t="s">
        <v>79</v>
      </c>
      <c r="AS214" s="35" t="s">
        <v>80</v>
      </c>
      <c r="AT214" s="36" t="s">
        <v>81</v>
      </c>
      <c r="AU214" s="35" t="s">
        <v>80</v>
      </c>
      <c r="AV214" s="38"/>
      <c r="AW214" s="40"/>
      <c r="AX214" s="34" t="s">
        <v>79</v>
      </c>
      <c r="AY214" s="35" t="s">
        <v>80</v>
      </c>
      <c r="AZ214" s="36" t="s">
        <v>81</v>
      </c>
      <c r="BA214" s="35" t="s">
        <v>80</v>
      </c>
      <c r="BB214" s="38"/>
    </row>
    <row r="215" spans="1:54" ht="18">
      <c r="A215" s="19"/>
      <c r="B215" s="18"/>
      <c r="C215" s="21"/>
      <c r="D215" s="20"/>
      <c r="E215" s="21"/>
      <c r="F215" s="21"/>
      <c r="G215" s="46"/>
      <c r="H215" s="18"/>
      <c r="I215" s="21"/>
      <c r="J215" s="20"/>
      <c r="K215" s="21"/>
      <c r="L215" s="21"/>
      <c r="M215" s="46"/>
      <c r="N215" s="18"/>
      <c r="O215" s="21"/>
      <c r="P215" s="20"/>
      <c r="Q215" s="21"/>
      <c r="R215" s="21"/>
      <c r="S215" s="46"/>
      <c r="T215" s="18"/>
      <c r="U215" s="21"/>
      <c r="V215" s="20"/>
      <c r="W215" s="21"/>
      <c r="X215" s="21"/>
      <c r="Y215" s="46"/>
      <c r="Z215" s="18"/>
      <c r="AA215" s="21"/>
      <c r="AB215" s="20"/>
      <c r="AC215" s="21"/>
      <c r="AD215" s="21"/>
      <c r="AE215" s="46"/>
      <c r="AF215" s="18"/>
      <c r="AG215" s="21"/>
      <c r="AH215" s="20"/>
      <c r="AI215" s="21"/>
      <c r="AJ215" s="21"/>
      <c r="AK215" s="46"/>
      <c r="AL215" s="18"/>
      <c r="AM215" s="21"/>
      <c r="AN215" s="20"/>
      <c r="AO215" s="21"/>
      <c r="AP215" s="21"/>
      <c r="AQ215" s="46"/>
      <c r="AR215" s="18"/>
      <c r="AS215" s="21"/>
      <c r="AT215" s="20"/>
      <c r="AU215" s="21"/>
      <c r="AV215" s="21"/>
      <c r="AW215" s="46"/>
      <c r="AX215" s="18"/>
      <c r="AY215" s="21"/>
      <c r="AZ215" s="20"/>
      <c r="BA215" s="21"/>
      <c r="BB215" s="21"/>
    </row>
    <row r="216" spans="1:54" ht="18">
      <c r="A216" s="19" t="s">
        <v>17</v>
      </c>
      <c r="B216" s="18">
        <v>101470399.59999998</v>
      </c>
      <c r="C216" s="21">
        <v>0.8254604377919841</v>
      </c>
      <c r="D216" s="20">
        <v>2105</v>
      </c>
      <c r="E216" s="21">
        <v>0.7949395770392749</v>
      </c>
      <c r="F216" s="21"/>
      <c r="G216" s="46"/>
      <c r="H216" s="18">
        <v>98719351.26000004</v>
      </c>
      <c r="I216" s="21">
        <v>0.8353389429797128</v>
      </c>
      <c r="J216" s="20">
        <v>2010</v>
      </c>
      <c r="K216" s="21">
        <v>0.8043217286914766</v>
      </c>
      <c r="L216" s="21"/>
      <c r="M216" s="46"/>
      <c r="N216" s="18">
        <v>94057729.69999991</v>
      </c>
      <c r="O216" s="21">
        <v>0.8351330087188155</v>
      </c>
      <c r="P216" s="20">
        <v>1892</v>
      </c>
      <c r="Q216" s="21">
        <v>0.8030560271646859</v>
      </c>
      <c r="R216" s="21"/>
      <c r="S216" s="46"/>
      <c r="T216" s="18">
        <v>91658866.59000006</v>
      </c>
      <c r="U216" s="21">
        <v>0.8311723497719224</v>
      </c>
      <c r="V216" s="20">
        <v>1807</v>
      </c>
      <c r="W216" s="21">
        <v>0.7999114652501107</v>
      </c>
      <c r="X216" s="21"/>
      <c r="Y216" s="46"/>
      <c r="Z216" s="18">
        <v>88919807.54999991</v>
      </c>
      <c r="AA216" s="21">
        <v>0.8381705717744331</v>
      </c>
      <c r="AB216" s="20">
        <v>1731</v>
      </c>
      <c r="AC216" s="21">
        <v>0.8066169617893756</v>
      </c>
      <c r="AD216" s="21"/>
      <c r="AE216" s="46"/>
      <c r="AF216" s="18">
        <v>89660083.28000005</v>
      </c>
      <c r="AG216" s="21">
        <v>0.8794474186251957</v>
      </c>
      <c r="AH216" s="20">
        <v>1759</v>
      </c>
      <c r="AI216" s="21">
        <v>0.85181598062954</v>
      </c>
      <c r="AJ216" s="21"/>
      <c r="AK216" s="46"/>
      <c r="AL216" s="18">
        <v>88199739.00999986</v>
      </c>
      <c r="AM216" s="21">
        <v>0.9169349059292138</v>
      </c>
      <c r="AN216" s="20">
        <v>1756</v>
      </c>
      <c r="AO216" s="21">
        <v>0.9023638232271326</v>
      </c>
      <c r="AP216" s="21"/>
      <c r="AQ216" s="46"/>
      <c r="AR216" s="18">
        <v>87649212.79000011</v>
      </c>
      <c r="AS216" s="21">
        <v>0.9992236424277721</v>
      </c>
      <c r="AT216" s="20">
        <v>1753</v>
      </c>
      <c r="AU216" s="21">
        <v>0.9988603988603989</v>
      </c>
      <c r="AV216" s="21"/>
      <c r="AW216" s="46"/>
      <c r="AX216" s="18">
        <v>82236845.77000007</v>
      </c>
      <c r="AY216" s="21">
        <v>0.9991725892124356</v>
      </c>
      <c r="AZ216" s="20">
        <v>1609</v>
      </c>
      <c r="BA216" s="21">
        <v>0.9987585350713842</v>
      </c>
      <c r="BB216" s="21"/>
    </row>
    <row r="217" spans="1:54" ht="18">
      <c r="A217" s="19" t="s">
        <v>19</v>
      </c>
      <c r="B217" s="18">
        <v>11788449.4</v>
      </c>
      <c r="C217" s="21">
        <v>0.09589888914375236</v>
      </c>
      <c r="D217" s="20">
        <v>292</v>
      </c>
      <c r="E217" s="21">
        <v>0.11027190332326284</v>
      </c>
      <c r="F217" s="21"/>
      <c r="G217" s="46"/>
      <c r="H217" s="18">
        <v>10197633.100000005</v>
      </c>
      <c r="I217" s="21">
        <v>0.08628987068820547</v>
      </c>
      <c r="J217" s="20">
        <v>247</v>
      </c>
      <c r="K217" s="21">
        <v>0.09883953581432572</v>
      </c>
      <c r="L217" s="21"/>
      <c r="M217" s="46"/>
      <c r="N217" s="18">
        <v>9648216.160000004</v>
      </c>
      <c r="O217" s="21">
        <v>0.08566593959018667</v>
      </c>
      <c r="P217" s="20">
        <v>233</v>
      </c>
      <c r="Q217" s="21">
        <v>0.09889643463497454</v>
      </c>
      <c r="R217" s="21"/>
      <c r="S217" s="46"/>
      <c r="T217" s="18">
        <v>9714285.000000002</v>
      </c>
      <c r="U217" s="21">
        <v>0.08809016945323037</v>
      </c>
      <c r="V217" s="20">
        <v>229</v>
      </c>
      <c r="W217" s="21">
        <v>0.10137228862328464</v>
      </c>
      <c r="X217" s="21"/>
      <c r="Y217" s="46"/>
      <c r="Z217" s="18">
        <v>9623604.44</v>
      </c>
      <c r="AA217" s="21">
        <v>0.09071344459973228</v>
      </c>
      <c r="AB217" s="20">
        <v>225</v>
      </c>
      <c r="AC217" s="21">
        <v>0.1048462255358807</v>
      </c>
      <c r="AD217" s="21"/>
      <c r="AE217" s="46"/>
      <c r="AF217" s="18">
        <v>9326090.740000008</v>
      </c>
      <c r="AG217" s="21">
        <v>0.09147667643296599</v>
      </c>
      <c r="AH217" s="20">
        <v>218</v>
      </c>
      <c r="AI217" s="21">
        <v>0.10556900726392252</v>
      </c>
      <c r="AJ217" s="21"/>
      <c r="AK217" s="46"/>
      <c r="AL217" s="18">
        <v>7255350.67</v>
      </c>
      <c r="AM217" s="21">
        <v>0.07542748265191175</v>
      </c>
      <c r="AN217" s="20">
        <v>162</v>
      </c>
      <c r="AO217" s="21">
        <v>0.08324768756423433</v>
      </c>
      <c r="AP217" s="21"/>
      <c r="AQ217" s="46"/>
      <c r="AR217" s="18">
        <v>68100</v>
      </c>
      <c r="AS217" s="21">
        <v>0.0007763575722279022</v>
      </c>
      <c r="AT217" s="20">
        <v>2</v>
      </c>
      <c r="AU217" s="21">
        <v>0.0011396011396011395</v>
      </c>
      <c r="AV217" s="21"/>
      <c r="AW217" s="46"/>
      <c r="AX217" s="18">
        <v>68100</v>
      </c>
      <c r="AY217" s="21">
        <v>0.0008274107875643879</v>
      </c>
      <c r="AZ217" s="20">
        <v>2</v>
      </c>
      <c r="BA217" s="21">
        <v>0.0012414649286157666</v>
      </c>
      <c r="BB217" s="21"/>
    </row>
    <row r="218" spans="1:54" ht="18">
      <c r="A218" s="19" t="s">
        <v>18</v>
      </c>
      <c r="B218" s="18">
        <v>9325856.760000002</v>
      </c>
      <c r="C218" s="21">
        <v>0.07586572866807688</v>
      </c>
      <c r="D218" s="20">
        <v>244</v>
      </c>
      <c r="E218" s="21">
        <v>0.09214501510574018</v>
      </c>
      <c r="F218" s="21"/>
      <c r="G218" s="46"/>
      <c r="H218" s="18">
        <v>9012424.320000004</v>
      </c>
      <c r="I218" s="21">
        <v>0.07626092462181622</v>
      </c>
      <c r="J218" s="20">
        <v>236</v>
      </c>
      <c r="K218" s="21">
        <v>0.09443777511004402</v>
      </c>
      <c r="L218" s="21"/>
      <c r="M218" s="46"/>
      <c r="N218" s="18">
        <v>8676045.129999999</v>
      </c>
      <c r="O218" s="21">
        <v>0.07703409061974342</v>
      </c>
      <c r="P218" s="20">
        <v>225</v>
      </c>
      <c r="Q218" s="21">
        <v>0.09550084889643463</v>
      </c>
      <c r="R218" s="21"/>
      <c r="S218" s="46"/>
      <c r="T218" s="18">
        <v>8677533.820000002</v>
      </c>
      <c r="U218" s="21">
        <v>0.07868879949887587</v>
      </c>
      <c r="V218" s="20">
        <v>218</v>
      </c>
      <c r="W218" s="21">
        <v>0.09650287737937141</v>
      </c>
      <c r="X218" s="21"/>
      <c r="Y218" s="46"/>
      <c r="Z218" s="18">
        <v>7324057.920000001</v>
      </c>
      <c r="AA218" s="21">
        <v>0.06903759672515702</v>
      </c>
      <c r="AB218" s="20">
        <v>185</v>
      </c>
      <c r="AC218" s="21">
        <v>0.08620689655172414</v>
      </c>
      <c r="AD218" s="21"/>
      <c r="AE218" s="46"/>
      <c r="AF218" s="18">
        <v>2905597.68</v>
      </c>
      <c r="AG218" s="21">
        <v>0.028500089290117332</v>
      </c>
      <c r="AH218" s="20">
        <v>86</v>
      </c>
      <c r="AI218" s="21">
        <v>0.041646489104116224</v>
      </c>
      <c r="AJ218" s="21"/>
      <c r="AK218" s="46"/>
      <c r="AL218" s="18">
        <v>734659.93</v>
      </c>
      <c r="AM218" s="21">
        <v>0.007637611418874354</v>
      </c>
      <c r="AN218" s="20">
        <v>28</v>
      </c>
      <c r="AO218" s="21">
        <v>0.014388489208633094</v>
      </c>
      <c r="AP218" s="21"/>
      <c r="AQ218" s="46"/>
      <c r="AR218" s="18">
        <v>0</v>
      </c>
      <c r="AS218" s="21">
        <v>0</v>
      </c>
      <c r="AT218" s="20">
        <v>0</v>
      </c>
      <c r="AU218" s="21">
        <v>0</v>
      </c>
      <c r="AV218" s="21"/>
      <c r="AW218" s="46"/>
      <c r="AX218" s="18">
        <v>0</v>
      </c>
      <c r="AY218" s="21">
        <v>0</v>
      </c>
      <c r="AZ218" s="20">
        <v>0</v>
      </c>
      <c r="BA218" s="21">
        <v>0</v>
      </c>
      <c r="BB218" s="21"/>
    </row>
    <row r="219" spans="1:54" ht="18">
      <c r="A219" s="19" t="s">
        <v>20</v>
      </c>
      <c r="B219" s="18">
        <v>341112.31</v>
      </c>
      <c r="C219" s="21">
        <v>0.0027749443961866006</v>
      </c>
      <c r="D219" s="20">
        <v>7</v>
      </c>
      <c r="E219" s="21">
        <v>0.0026435045317220545</v>
      </c>
      <c r="F219" s="21"/>
      <c r="G219" s="46"/>
      <c r="H219" s="18">
        <v>249388.19</v>
      </c>
      <c r="I219" s="21">
        <v>0.002110261710265454</v>
      </c>
      <c r="J219" s="20">
        <v>6</v>
      </c>
      <c r="K219" s="21">
        <v>0.0024009603841536613</v>
      </c>
      <c r="L219" s="21"/>
      <c r="M219" s="46"/>
      <c r="N219" s="18">
        <v>244056.26</v>
      </c>
      <c r="O219" s="21">
        <v>0.0021669610712543247</v>
      </c>
      <c r="P219" s="20">
        <v>6</v>
      </c>
      <c r="Q219" s="21">
        <v>0.0025466893039049238</v>
      </c>
      <c r="R219" s="21"/>
      <c r="S219" s="46"/>
      <c r="T219" s="18">
        <v>225921.62</v>
      </c>
      <c r="U219" s="21">
        <v>0.002048681275971244</v>
      </c>
      <c r="V219" s="20">
        <v>5</v>
      </c>
      <c r="W219" s="21">
        <v>0.002213368747233289</v>
      </c>
      <c r="X219" s="21"/>
      <c r="Y219" s="46"/>
      <c r="Z219" s="18">
        <v>220491.83</v>
      </c>
      <c r="AA219" s="21">
        <v>0.002078386900677579</v>
      </c>
      <c r="AB219" s="20">
        <v>5</v>
      </c>
      <c r="AC219" s="21">
        <v>0.002329916123019571</v>
      </c>
      <c r="AD219" s="21"/>
      <c r="AE219" s="46"/>
      <c r="AF219" s="18">
        <v>58704.68</v>
      </c>
      <c r="AG219" s="21">
        <v>0.0005758156517208415</v>
      </c>
      <c r="AH219" s="20">
        <v>2</v>
      </c>
      <c r="AI219" s="21">
        <v>0.0009685230024213075</v>
      </c>
      <c r="AJ219" s="21"/>
      <c r="AK219" s="46"/>
      <c r="AL219" s="18">
        <v>0</v>
      </c>
      <c r="AM219" s="21">
        <v>0</v>
      </c>
      <c r="AN219" s="20">
        <v>0</v>
      </c>
      <c r="AO219" s="21">
        <v>0</v>
      </c>
      <c r="AP219" s="21"/>
      <c r="AQ219" s="46"/>
      <c r="AR219" s="18">
        <v>0</v>
      </c>
      <c r="AS219" s="21">
        <v>0</v>
      </c>
      <c r="AT219" s="20">
        <v>0</v>
      </c>
      <c r="AU219" s="21">
        <v>0</v>
      </c>
      <c r="AV219" s="21"/>
      <c r="AW219" s="46"/>
      <c r="AX219" s="18">
        <v>0</v>
      </c>
      <c r="AY219" s="21">
        <v>0</v>
      </c>
      <c r="AZ219" s="20">
        <v>0</v>
      </c>
      <c r="BA219" s="21">
        <v>0</v>
      </c>
      <c r="BB219" s="21"/>
    </row>
    <row r="220" spans="1:54" ht="18">
      <c r="A220" s="19" t="s">
        <v>21</v>
      </c>
      <c r="B220" s="18">
        <v>0</v>
      </c>
      <c r="C220" s="21">
        <v>0</v>
      </c>
      <c r="D220" s="20">
        <v>0</v>
      </c>
      <c r="E220" s="21">
        <v>0</v>
      </c>
      <c r="F220" s="21"/>
      <c r="G220" s="46"/>
      <c r="H220" s="18">
        <v>0</v>
      </c>
      <c r="I220" s="21">
        <v>0</v>
      </c>
      <c r="J220" s="20">
        <v>0</v>
      </c>
      <c r="K220" s="21">
        <v>0</v>
      </c>
      <c r="L220" s="21"/>
      <c r="M220" s="46"/>
      <c r="N220" s="18">
        <v>0</v>
      </c>
      <c r="O220" s="21">
        <v>0</v>
      </c>
      <c r="P220" s="20">
        <v>0</v>
      </c>
      <c r="Q220" s="21">
        <v>0</v>
      </c>
      <c r="R220" s="21"/>
      <c r="S220" s="46"/>
      <c r="T220" s="18">
        <v>0</v>
      </c>
      <c r="U220" s="21">
        <v>0</v>
      </c>
      <c r="V220" s="20">
        <v>0</v>
      </c>
      <c r="W220" s="21">
        <v>0</v>
      </c>
      <c r="X220" s="21"/>
      <c r="Y220" s="46"/>
      <c r="Z220" s="18">
        <v>0</v>
      </c>
      <c r="AA220" s="21">
        <v>0</v>
      </c>
      <c r="AB220" s="20">
        <v>0</v>
      </c>
      <c r="AC220" s="21">
        <v>0</v>
      </c>
      <c r="AD220" s="21"/>
      <c r="AE220" s="46"/>
      <c r="AF220" s="18">
        <v>0</v>
      </c>
      <c r="AG220" s="21">
        <v>0</v>
      </c>
      <c r="AH220" s="20">
        <v>0</v>
      </c>
      <c r="AI220" s="21">
        <v>0</v>
      </c>
      <c r="AJ220" s="21"/>
      <c r="AK220" s="46"/>
      <c r="AL220" s="18">
        <v>0</v>
      </c>
      <c r="AM220" s="21">
        <v>0</v>
      </c>
      <c r="AN220" s="20">
        <v>0</v>
      </c>
      <c r="AO220" s="21">
        <v>0</v>
      </c>
      <c r="AP220" s="21"/>
      <c r="AQ220" s="46"/>
      <c r="AR220" s="18">
        <v>0</v>
      </c>
      <c r="AS220" s="21">
        <v>0</v>
      </c>
      <c r="AT220" s="20">
        <v>0</v>
      </c>
      <c r="AU220" s="21">
        <v>0</v>
      </c>
      <c r="AV220" s="21"/>
      <c r="AW220" s="46"/>
      <c r="AX220" s="18">
        <v>0</v>
      </c>
      <c r="AY220" s="21">
        <v>0</v>
      </c>
      <c r="AZ220" s="20">
        <v>0</v>
      </c>
      <c r="BA220" s="21">
        <v>0</v>
      </c>
      <c r="BB220" s="21"/>
    </row>
    <row r="221" spans="1:54" ht="18">
      <c r="A221" s="19" t="s">
        <v>22</v>
      </c>
      <c r="B221" s="18">
        <v>0</v>
      </c>
      <c r="C221" s="21">
        <v>0</v>
      </c>
      <c r="D221" s="20">
        <v>0</v>
      </c>
      <c r="E221" s="21">
        <v>0</v>
      </c>
      <c r="F221" s="21"/>
      <c r="G221" s="46"/>
      <c r="H221" s="18">
        <v>0</v>
      </c>
      <c r="I221" s="21">
        <v>0</v>
      </c>
      <c r="J221" s="20">
        <v>0</v>
      </c>
      <c r="K221" s="21">
        <v>0</v>
      </c>
      <c r="L221" s="21"/>
      <c r="M221" s="46"/>
      <c r="N221" s="18">
        <v>0</v>
      </c>
      <c r="O221" s="21">
        <v>0</v>
      </c>
      <c r="P221" s="20">
        <v>0</v>
      </c>
      <c r="Q221" s="21">
        <v>0</v>
      </c>
      <c r="R221" s="21"/>
      <c r="S221" s="46"/>
      <c r="T221" s="18">
        <v>0</v>
      </c>
      <c r="U221" s="21">
        <v>0</v>
      </c>
      <c r="V221" s="20">
        <v>0</v>
      </c>
      <c r="W221" s="21">
        <v>0</v>
      </c>
      <c r="X221" s="21"/>
      <c r="Y221" s="46"/>
      <c r="Z221" s="18">
        <v>0</v>
      </c>
      <c r="AA221" s="21">
        <v>0</v>
      </c>
      <c r="AB221" s="20">
        <v>0</v>
      </c>
      <c r="AC221" s="21">
        <v>0</v>
      </c>
      <c r="AD221" s="21"/>
      <c r="AE221" s="46"/>
      <c r="AF221" s="18">
        <v>0</v>
      </c>
      <c r="AG221" s="21">
        <v>0</v>
      </c>
      <c r="AH221" s="20">
        <v>0</v>
      </c>
      <c r="AI221" s="21">
        <v>0</v>
      </c>
      <c r="AJ221" s="21"/>
      <c r="AK221" s="46"/>
      <c r="AL221" s="18">
        <v>0</v>
      </c>
      <c r="AM221" s="21">
        <v>0</v>
      </c>
      <c r="AN221" s="20">
        <v>0</v>
      </c>
      <c r="AO221" s="21">
        <v>0</v>
      </c>
      <c r="AP221" s="21"/>
      <c r="AQ221" s="46"/>
      <c r="AR221" s="18">
        <v>0</v>
      </c>
      <c r="AS221" s="21">
        <v>0</v>
      </c>
      <c r="AT221" s="20">
        <v>0</v>
      </c>
      <c r="AU221" s="21">
        <v>0</v>
      </c>
      <c r="AV221" s="21"/>
      <c r="AW221" s="46"/>
      <c r="AX221" s="18">
        <v>0</v>
      </c>
      <c r="AY221" s="21">
        <v>0</v>
      </c>
      <c r="AZ221" s="20">
        <v>0</v>
      </c>
      <c r="BA221" s="21">
        <v>0</v>
      </c>
      <c r="BB221" s="21"/>
    </row>
    <row r="222" spans="1:54" ht="18">
      <c r="A222" s="19" t="s">
        <v>23</v>
      </c>
      <c r="B222" s="18">
        <v>0</v>
      </c>
      <c r="C222" s="21">
        <v>0</v>
      </c>
      <c r="D222" s="20">
        <v>0</v>
      </c>
      <c r="E222" s="21">
        <v>0</v>
      </c>
      <c r="F222" s="21"/>
      <c r="G222" s="46"/>
      <c r="H222" s="18">
        <v>0</v>
      </c>
      <c r="I222" s="21">
        <v>0</v>
      </c>
      <c r="J222" s="20">
        <v>0</v>
      </c>
      <c r="K222" s="21">
        <v>0</v>
      </c>
      <c r="L222" s="21"/>
      <c r="M222" s="46"/>
      <c r="N222" s="18">
        <v>0</v>
      </c>
      <c r="O222" s="21">
        <v>0</v>
      </c>
      <c r="P222" s="20">
        <v>0</v>
      </c>
      <c r="Q222" s="21">
        <v>0</v>
      </c>
      <c r="R222" s="21"/>
      <c r="S222" s="46"/>
      <c r="T222" s="18">
        <v>0</v>
      </c>
      <c r="U222" s="21">
        <v>0</v>
      </c>
      <c r="V222" s="20">
        <v>0</v>
      </c>
      <c r="W222" s="21">
        <v>0</v>
      </c>
      <c r="X222" s="21"/>
      <c r="Y222" s="46"/>
      <c r="Z222" s="18">
        <v>0</v>
      </c>
      <c r="AA222" s="21">
        <v>0</v>
      </c>
      <c r="AB222" s="20">
        <v>0</v>
      </c>
      <c r="AC222" s="21">
        <v>0</v>
      </c>
      <c r="AD222" s="21"/>
      <c r="AE222" s="46"/>
      <c r="AF222" s="18">
        <v>0</v>
      </c>
      <c r="AG222" s="21">
        <v>0</v>
      </c>
      <c r="AH222" s="20">
        <v>0</v>
      </c>
      <c r="AI222" s="21">
        <v>0</v>
      </c>
      <c r="AJ222" s="21"/>
      <c r="AK222" s="46"/>
      <c r="AL222" s="18">
        <v>0</v>
      </c>
      <c r="AM222" s="21">
        <v>0</v>
      </c>
      <c r="AN222" s="20">
        <v>0</v>
      </c>
      <c r="AO222" s="21">
        <v>0</v>
      </c>
      <c r="AP222" s="21"/>
      <c r="AQ222" s="46"/>
      <c r="AR222" s="18">
        <v>0</v>
      </c>
      <c r="AS222" s="21">
        <v>0</v>
      </c>
      <c r="AT222" s="20">
        <v>0</v>
      </c>
      <c r="AU222" s="21">
        <v>0</v>
      </c>
      <c r="AV222" s="21"/>
      <c r="AW222" s="46"/>
      <c r="AX222" s="18">
        <v>0</v>
      </c>
      <c r="AY222" s="21">
        <v>0</v>
      </c>
      <c r="AZ222" s="20">
        <v>0</v>
      </c>
      <c r="BA222" s="21">
        <v>0</v>
      </c>
      <c r="BB222" s="21"/>
    </row>
    <row r="223" spans="1:54" ht="18">
      <c r="A223" s="19"/>
      <c r="B223" s="18"/>
      <c r="C223" s="21"/>
      <c r="D223" s="20"/>
      <c r="E223" s="21"/>
      <c r="F223" s="21"/>
      <c r="G223" s="46"/>
      <c r="H223" s="18"/>
      <c r="I223" s="21"/>
      <c r="J223" s="20"/>
      <c r="K223" s="21"/>
      <c r="L223" s="21"/>
      <c r="M223" s="46"/>
      <c r="N223" s="18"/>
      <c r="O223" s="21"/>
      <c r="P223" s="20"/>
      <c r="Q223" s="21"/>
      <c r="R223" s="21"/>
      <c r="S223" s="46"/>
      <c r="T223" s="18"/>
      <c r="U223" s="21"/>
      <c r="V223" s="20"/>
      <c r="W223" s="21"/>
      <c r="X223" s="21"/>
      <c r="Y223" s="46"/>
      <c r="Z223" s="18"/>
      <c r="AA223" s="21"/>
      <c r="AB223" s="20"/>
      <c r="AC223" s="21"/>
      <c r="AD223" s="21"/>
      <c r="AE223" s="46"/>
      <c r="AF223" s="18"/>
      <c r="AG223" s="21"/>
      <c r="AH223" s="20"/>
      <c r="AI223" s="21"/>
      <c r="AJ223" s="21"/>
      <c r="AK223" s="46"/>
      <c r="AL223" s="18"/>
      <c r="AM223" s="21"/>
      <c r="AN223" s="20"/>
      <c r="AO223" s="21"/>
      <c r="AP223" s="21"/>
      <c r="AQ223" s="46"/>
      <c r="AR223" s="18"/>
      <c r="AS223" s="21"/>
      <c r="AT223" s="20"/>
      <c r="AU223" s="21"/>
      <c r="AV223" s="21"/>
      <c r="AW223" s="46"/>
      <c r="AX223" s="18"/>
      <c r="AY223" s="21"/>
      <c r="AZ223" s="20"/>
      <c r="BA223" s="21"/>
      <c r="BB223" s="21"/>
    </row>
    <row r="224" spans="1:54" ht="18.75" thickBot="1">
      <c r="A224" s="22"/>
      <c r="B224" s="23">
        <f>SUM(B216:B223)</f>
        <v>122925818.07</v>
      </c>
      <c r="C224" s="26"/>
      <c r="D224" s="25">
        <f>SUM(D216:D223)</f>
        <v>2648</v>
      </c>
      <c r="E224" s="26"/>
      <c r="F224" s="26"/>
      <c r="G224" s="47"/>
      <c r="H224" s="23">
        <f>SUM(H216:H223)</f>
        <v>118178796.87000005</v>
      </c>
      <c r="I224" s="26"/>
      <c r="J224" s="25">
        <f>SUM(J216:J223)</f>
        <v>2499</v>
      </c>
      <c r="K224" s="26"/>
      <c r="L224" s="26"/>
      <c r="M224" s="47"/>
      <c r="N224" s="23">
        <f>SUM(N216:N223)</f>
        <v>112626047.24999993</v>
      </c>
      <c r="O224" s="26"/>
      <c r="P224" s="25">
        <f>SUM(P216:P223)</f>
        <v>2356</v>
      </c>
      <c r="Q224" s="26"/>
      <c r="R224" s="26"/>
      <c r="S224" s="47"/>
      <c r="T224" s="23">
        <f>SUM(T216:T223)</f>
        <v>110276607.03000008</v>
      </c>
      <c r="U224" s="26"/>
      <c r="V224" s="25">
        <f>SUM(V216:V223)</f>
        <v>2259</v>
      </c>
      <c r="W224" s="26"/>
      <c r="X224" s="26"/>
      <c r="Y224" s="47"/>
      <c r="Z224" s="23">
        <f>SUM(Z216:Z223)</f>
        <v>106087961.7399999</v>
      </c>
      <c r="AA224" s="26"/>
      <c r="AB224" s="25">
        <f>SUM(AB216:AB223)</f>
        <v>2146</v>
      </c>
      <c r="AC224" s="26"/>
      <c r="AD224" s="26"/>
      <c r="AE224" s="47"/>
      <c r="AF224" s="23">
        <f>SUM(AF216:AF223)</f>
        <v>101950476.38000007</v>
      </c>
      <c r="AG224" s="26"/>
      <c r="AH224" s="25">
        <f>SUM(AH216:AH223)</f>
        <v>2065</v>
      </c>
      <c r="AI224" s="26"/>
      <c r="AJ224" s="26"/>
      <c r="AK224" s="47"/>
      <c r="AL224" s="23">
        <f>SUM(AL216:AL223)</f>
        <v>96189749.60999987</v>
      </c>
      <c r="AM224" s="26"/>
      <c r="AN224" s="25">
        <f>SUM(AN216:AN223)</f>
        <v>1946</v>
      </c>
      <c r="AO224" s="26"/>
      <c r="AP224" s="26"/>
      <c r="AQ224" s="47"/>
      <c r="AR224" s="23">
        <f>SUM(AR216:AR223)</f>
        <v>87717312.79000011</v>
      </c>
      <c r="AS224" s="26"/>
      <c r="AT224" s="25">
        <f>SUM(AT216:AT223)</f>
        <v>1755</v>
      </c>
      <c r="AU224" s="26"/>
      <c r="AV224" s="26"/>
      <c r="AW224" s="47"/>
      <c r="AX224" s="23">
        <f>SUM(AX216:AX223)</f>
        <v>82304945.77000007</v>
      </c>
      <c r="AY224" s="26"/>
      <c r="AZ224" s="25">
        <f>SUM(AZ216:AZ223)</f>
        <v>1611</v>
      </c>
      <c r="BA224" s="26"/>
      <c r="BB224" s="26"/>
    </row>
    <row r="225" spans="1:54" ht="18.75" thickTop="1">
      <c r="A225" s="19"/>
      <c r="B225" s="18"/>
      <c r="C225" s="21"/>
      <c r="D225" s="20"/>
      <c r="E225" s="21"/>
      <c r="F225" s="21"/>
      <c r="G225" s="46"/>
      <c r="H225" s="18"/>
      <c r="I225" s="21"/>
      <c r="J225" s="20"/>
      <c r="K225" s="21"/>
      <c r="L225" s="21"/>
      <c r="M225" s="46"/>
      <c r="N225" s="18"/>
      <c r="O225" s="21"/>
      <c r="P225" s="20"/>
      <c r="Q225" s="21"/>
      <c r="R225" s="21"/>
      <c r="S225" s="46"/>
      <c r="T225" s="18"/>
      <c r="U225" s="21"/>
      <c r="V225" s="20"/>
      <c r="W225" s="21"/>
      <c r="X225" s="21"/>
      <c r="Y225" s="46"/>
      <c r="Z225" s="18"/>
      <c r="AA225" s="21"/>
      <c r="AB225" s="20"/>
      <c r="AC225" s="21"/>
      <c r="AD225" s="21"/>
      <c r="AE225" s="46"/>
      <c r="AF225" s="18"/>
      <c r="AG225" s="21"/>
      <c r="AH225" s="20"/>
      <c r="AI225" s="21"/>
      <c r="AJ225" s="21"/>
      <c r="AK225" s="46"/>
      <c r="AL225" s="18"/>
      <c r="AM225" s="21"/>
      <c r="AN225" s="20"/>
      <c r="AO225" s="21"/>
      <c r="AP225" s="21"/>
      <c r="AQ225" s="46"/>
      <c r="AR225" s="18"/>
      <c r="AS225" s="21"/>
      <c r="AT225" s="20"/>
      <c r="AU225" s="21"/>
      <c r="AV225" s="21"/>
      <c r="AW225" s="46"/>
      <c r="AX225" s="18"/>
      <c r="AY225" s="21"/>
      <c r="AZ225" s="20"/>
      <c r="BA225" s="21"/>
      <c r="BB225" s="21"/>
    </row>
    <row r="226" spans="1:54" ht="18">
      <c r="A226" s="22" t="s">
        <v>91</v>
      </c>
      <c r="B226" s="22"/>
      <c r="C226" s="18"/>
      <c r="D226" s="19"/>
      <c r="E226" s="26">
        <v>0.0638768301488307</v>
      </c>
      <c r="F226" s="21"/>
      <c r="G226" s="46"/>
      <c r="H226" s="22" t="s">
        <v>91</v>
      </c>
      <c r="I226" s="18"/>
      <c r="J226" s="19"/>
      <c r="K226" s="26">
        <v>0.0640273065124315</v>
      </c>
      <c r="L226" s="21"/>
      <c r="M226" s="46"/>
      <c r="N226" s="22" t="s">
        <v>91</v>
      </c>
      <c r="O226" s="18"/>
      <c r="P226" s="19"/>
      <c r="Q226" s="26">
        <v>0.06394538335284614</v>
      </c>
      <c r="R226" s="21"/>
      <c r="S226" s="46"/>
      <c r="T226" s="22" t="s">
        <v>91</v>
      </c>
      <c r="U226" s="18"/>
      <c r="V226" s="19"/>
      <c r="W226" s="26">
        <v>0.0636925330455464</v>
      </c>
      <c r="X226" s="21"/>
      <c r="Y226" s="46"/>
      <c r="Z226" s="22" t="s">
        <v>91</v>
      </c>
      <c r="AA226" s="18"/>
      <c r="AB226" s="19"/>
      <c r="AC226" s="26">
        <v>0.06355355648165763</v>
      </c>
      <c r="AD226" s="21"/>
      <c r="AE226" s="46"/>
      <c r="AF226" s="22" t="s">
        <v>91</v>
      </c>
      <c r="AG226" s="18"/>
      <c r="AH226" s="19"/>
      <c r="AI226" s="26">
        <v>0.06032533724295672</v>
      </c>
      <c r="AJ226" s="21"/>
      <c r="AK226" s="46"/>
      <c r="AL226" s="22" t="s">
        <v>91</v>
      </c>
      <c r="AM226" s="18"/>
      <c r="AN226" s="19"/>
      <c r="AO226" s="26">
        <v>0.05917649853451276</v>
      </c>
      <c r="AP226" s="21"/>
      <c r="AQ226" s="46"/>
      <c r="AR226" s="22" t="s">
        <v>91</v>
      </c>
      <c r="AS226" s="18"/>
      <c r="AT226" s="19"/>
      <c r="AU226" s="26">
        <v>0.05619454790912079</v>
      </c>
      <c r="AV226" s="21"/>
      <c r="AW226" s="46"/>
      <c r="AX226" s="22" t="s">
        <v>91</v>
      </c>
      <c r="AY226" s="18"/>
      <c r="AZ226" s="19"/>
      <c r="BA226" s="26">
        <v>0.05876915633292926</v>
      </c>
      <c r="BB226" s="21"/>
    </row>
    <row r="227" spans="1:54" ht="18">
      <c r="A227" s="19"/>
      <c r="B227" s="19"/>
      <c r="C227" s="18"/>
      <c r="D227" s="21"/>
      <c r="E227" s="20"/>
      <c r="F227" s="21"/>
      <c r="G227" s="46"/>
      <c r="H227" s="19"/>
      <c r="I227" s="18"/>
      <c r="J227" s="21"/>
      <c r="K227" s="20"/>
      <c r="L227" s="21"/>
      <c r="M227" s="46"/>
      <c r="N227" s="19"/>
      <c r="O227" s="18"/>
      <c r="P227" s="21"/>
      <c r="Q227" s="20"/>
      <c r="R227" s="21"/>
      <c r="S227" s="46"/>
      <c r="T227" s="19"/>
      <c r="U227" s="18"/>
      <c r="V227" s="21"/>
      <c r="W227" s="20"/>
      <c r="X227" s="21"/>
      <c r="Y227" s="46"/>
      <c r="Z227" s="19"/>
      <c r="AA227" s="18"/>
      <c r="AB227" s="21"/>
      <c r="AC227" s="20"/>
      <c r="AD227" s="21"/>
      <c r="AE227" s="46"/>
      <c r="AF227" s="19"/>
      <c r="AG227" s="18"/>
      <c r="AH227" s="21"/>
      <c r="AI227" s="20"/>
      <c r="AJ227" s="21"/>
      <c r="AK227" s="46"/>
      <c r="AL227" s="19"/>
      <c r="AM227" s="18"/>
      <c r="AN227" s="21"/>
      <c r="AO227" s="20"/>
      <c r="AP227" s="21"/>
      <c r="AQ227" s="46"/>
      <c r="AR227" s="19"/>
      <c r="AS227" s="18"/>
      <c r="AT227" s="21"/>
      <c r="AU227" s="20"/>
      <c r="AV227" s="21"/>
      <c r="AW227" s="46"/>
      <c r="AX227" s="19"/>
      <c r="AY227" s="18"/>
      <c r="AZ227" s="21"/>
      <c r="BA227" s="20"/>
      <c r="BB227" s="21"/>
    </row>
    <row r="228" spans="1:54" ht="18">
      <c r="A228" s="19"/>
      <c r="B228" s="19"/>
      <c r="C228" s="18"/>
      <c r="D228" s="21"/>
      <c r="E228" s="20"/>
      <c r="F228" s="21"/>
      <c r="G228" s="46"/>
      <c r="H228" s="19"/>
      <c r="I228" s="18"/>
      <c r="J228" s="21"/>
      <c r="K228" s="20"/>
      <c r="L228" s="21"/>
      <c r="M228" s="46"/>
      <c r="N228" s="19"/>
      <c r="O228" s="18"/>
      <c r="P228" s="21"/>
      <c r="Q228" s="20"/>
      <c r="R228" s="21"/>
      <c r="S228" s="46"/>
      <c r="T228" s="19"/>
      <c r="U228" s="18"/>
      <c r="V228" s="21"/>
      <c r="W228" s="20"/>
      <c r="X228" s="21"/>
      <c r="Y228" s="46"/>
      <c r="Z228" s="19"/>
      <c r="AA228" s="18"/>
      <c r="AB228" s="21"/>
      <c r="AC228" s="20"/>
      <c r="AD228" s="21"/>
      <c r="AE228" s="46"/>
      <c r="AF228" s="19"/>
      <c r="AG228" s="18"/>
      <c r="AH228" s="21"/>
      <c r="AI228" s="20"/>
      <c r="AJ228" s="21"/>
      <c r="AK228" s="46"/>
      <c r="AL228" s="19"/>
      <c r="AM228" s="18"/>
      <c r="AN228" s="21"/>
      <c r="AO228" s="20"/>
      <c r="AP228" s="21"/>
      <c r="AQ228" s="46"/>
      <c r="AR228" s="19"/>
      <c r="AS228" s="18"/>
      <c r="AT228" s="21"/>
      <c r="AU228" s="20"/>
      <c r="AV228" s="21"/>
      <c r="AW228" s="46"/>
      <c r="AX228" s="19"/>
      <c r="AY228" s="18"/>
      <c r="AZ228" s="21"/>
      <c r="BA228" s="20"/>
      <c r="BB228" s="21"/>
    </row>
    <row r="229" spans="1:54" ht="18">
      <c r="A229" s="19"/>
      <c r="B229" s="19"/>
      <c r="C229" s="18"/>
      <c r="D229" s="21"/>
      <c r="E229" s="20"/>
      <c r="F229" s="21"/>
      <c r="G229" s="46"/>
      <c r="H229" s="19"/>
      <c r="I229" s="18"/>
      <c r="J229" s="21"/>
      <c r="K229" s="20"/>
      <c r="L229" s="21"/>
      <c r="M229" s="46"/>
      <c r="N229" s="19"/>
      <c r="O229" s="18"/>
      <c r="P229" s="21"/>
      <c r="Q229" s="20"/>
      <c r="R229" s="21"/>
      <c r="S229" s="46"/>
      <c r="T229" s="19"/>
      <c r="U229" s="18"/>
      <c r="V229" s="21"/>
      <c r="W229" s="20"/>
      <c r="X229" s="21"/>
      <c r="Y229" s="46"/>
      <c r="Z229" s="19"/>
      <c r="AA229" s="18"/>
      <c r="AB229" s="21"/>
      <c r="AC229" s="20"/>
      <c r="AD229" s="21"/>
      <c r="AE229" s="46"/>
      <c r="AF229" s="19"/>
      <c r="AG229" s="18"/>
      <c r="AH229" s="21"/>
      <c r="AI229" s="20"/>
      <c r="AJ229" s="21"/>
      <c r="AK229" s="46"/>
      <c r="AL229" s="19"/>
      <c r="AM229" s="18"/>
      <c r="AN229" s="21"/>
      <c r="AO229" s="20"/>
      <c r="AP229" s="21"/>
      <c r="AQ229" s="46"/>
      <c r="AR229" s="19"/>
      <c r="AS229" s="18"/>
      <c r="AT229" s="21"/>
      <c r="AU229" s="20"/>
      <c r="AV229" s="21"/>
      <c r="AW229" s="46"/>
      <c r="AX229" s="19"/>
      <c r="AY229" s="18"/>
      <c r="AZ229" s="21"/>
      <c r="BA229" s="20"/>
      <c r="BB229" s="21"/>
    </row>
    <row r="230" spans="1:54" ht="18.75">
      <c r="A230" s="17" t="s">
        <v>90</v>
      </c>
      <c r="B230" s="17"/>
      <c r="C230" s="18"/>
      <c r="D230" s="21"/>
      <c r="E230" s="20"/>
      <c r="F230" s="21"/>
      <c r="G230" s="46"/>
      <c r="H230" s="17" t="s">
        <v>90</v>
      </c>
      <c r="I230" s="18"/>
      <c r="J230" s="21"/>
      <c r="K230" s="20"/>
      <c r="L230" s="21"/>
      <c r="M230" s="46"/>
      <c r="N230" s="17" t="s">
        <v>90</v>
      </c>
      <c r="O230" s="18"/>
      <c r="P230" s="21"/>
      <c r="Q230" s="20"/>
      <c r="R230" s="21"/>
      <c r="S230" s="46"/>
      <c r="T230" s="17" t="s">
        <v>90</v>
      </c>
      <c r="U230" s="18"/>
      <c r="V230" s="21"/>
      <c r="W230" s="20"/>
      <c r="X230" s="21"/>
      <c r="Y230" s="46"/>
      <c r="Z230" s="17" t="s">
        <v>90</v>
      </c>
      <c r="AA230" s="18"/>
      <c r="AB230" s="21"/>
      <c r="AC230" s="20"/>
      <c r="AD230" s="21"/>
      <c r="AE230" s="46"/>
      <c r="AF230" s="17" t="s">
        <v>90</v>
      </c>
      <c r="AG230" s="18"/>
      <c r="AH230" s="21"/>
      <c r="AI230" s="20"/>
      <c r="AJ230" s="21"/>
      <c r="AK230" s="46"/>
      <c r="AL230" s="17" t="s">
        <v>90</v>
      </c>
      <c r="AM230" s="18"/>
      <c r="AN230" s="21"/>
      <c r="AO230" s="20"/>
      <c r="AP230" s="21"/>
      <c r="AQ230" s="46"/>
      <c r="AR230" s="17" t="s">
        <v>90</v>
      </c>
      <c r="AS230" s="18"/>
      <c r="AT230" s="21"/>
      <c r="AU230" s="20"/>
      <c r="AV230" s="21"/>
      <c r="AW230" s="46"/>
      <c r="AX230" s="17" t="s">
        <v>90</v>
      </c>
      <c r="AY230" s="18"/>
      <c r="AZ230" s="21"/>
      <c r="BA230" s="20"/>
      <c r="BB230" s="21"/>
    </row>
    <row r="231" spans="1:54" ht="18">
      <c r="A231" s="19"/>
      <c r="B231" s="19"/>
      <c r="C231" s="18"/>
      <c r="D231" s="21"/>
      <c r="E231" s="20"/>
      <c r="F231" s="21"/>
      <c r="G231" s="46"/>
      <c r="H231" s="19"/>
      <c r="I231" s="18"/>
      <c r="J231" s="21"/>
      <c r="K231" s="20"/>
      <c r="L231" s="21"/>
      <c r="M231" s="46"/>
      <c r="N231" s="19"/>
      <c r="O231" s="18"/>
      <c r="P231" s="21"/>
      <c r="Q231" s="20"/>
      <c r="R231" s="21"/>
      <c r="S231" s="46"/>
      <c r="T231" s="19"/>
      <c r="U231" s="18"/>
      <c r="V231" s="21"/>
      <c r="W231" s="20"/>
      <c r="X231" s="21"/>
      <c r="Y231" s="46"/>
      <c r="Z231" s="19"/>
      <c r="AA231" s="18"/>
      <c r="AB231" s="21"/>
      <c r="AC231" s="20"/>
      <c r="AD231" s="21"/>
      <c r="AE231" s="46"/>
      <c r="AF231" s="19"/>
      <c r="AG231" s="18"/>
      <c r="AH231" s="21"/>
      <c r="AI231" s="20"/>
      <c r="AJ231" s="21"/>
      <c r="AK231" s="46"/>
      <c r="AL231" s="19"/>
      <c r="AM231" s="18"/>
      <c r="AN231" s="21"/>
      <c r="AO231" s="20"/>
      <c r="AP231" s="21"/>
      <c r="AQ231" s="46"/>
      <c r="AR231" s="19"/>
      <c r="AS231" s="18"/>
      <c r="AT231" s="21"/>
      <c r="AU231" s="20"/>
      <c r="AV231" s="21"/>
      <c r="AW231" s="46"/>
      <c r="AX231" s="19"/>
      <c r="AY231" s="18"/>
      <c r="AZ231" s="21"/>
      <c r="BA231" s="20"/>
      <c r="BB231" s="21"/>
    </row>
    <row r="232" spans="1:54" ht="72" customHeight="1">
      <c r="A232" s="33" t="s">
        <v>89</v>
      </c>
      <c r="B232" s="34" t="s">
        <v>79</v>
      </c>
      <c r="C232" s="35" t="s">
        <v>80</v>
      </c>
      <c r="D232" s="36" t="s">
        <v>81</v>
      </c>
      <c r="E232" s="35" t="s">
        <v>80</v>
      </c>
      <c r="F232" s="38"/>
      <c r="G232" s="40"/>
      <c r="H232" s="34" t="s">
        <v>79</v>
      </c>
      <c r="I232" s="35" t="s">
        <v>80</v>
      </c>
      <c r="J232" s="36" t="s">
        <v>81</v>
      </c>
      <c r="K232" s="35" t="s">
        <v>80</v>
      </c>
      <c r="L232" s="38"/>
      <c r="M232" s="40"/>
      <c r="N232" s="34" t="s">
        <v>79</v>
      </c>
      <c r="O232" s="35" t="s">
        <v>80</v>
      </c>
      <c r="P232" s="36" t="s">
        <v>81</v>
      </c>
      <c r="Q232" s="35" t="s">
        <v>80</v>
      </c>
      <c r="R232" s="38"/>
      <c r="S232" s="40"/>
      <c r="T232" s="34" t="s">
        <v>79</v>
      </c>
      <c r="U232" s="35" t="s">
        <v>80</v>
      </c>
      <c r="V232" s="36" t="s">
        <v>81</v>
      </c>
      <c r="W232" s="35" t="s">
        <v>80</v>
      </c>
      <c r="X232" s="38"/>
      <c r="Y232" s="40"/>
      <c r="Z232" s="34" t="s">
        <v>79</v>
      </c>
      <c r="AA232" s="35" t="s">
        <v>80</v>
      </c>
      <c r="AB232" s="36" t="s">
        <v>81</v>
      </c>
      <c r="AC232" s="35" t="s">
        <v>80</v>
      </c>
      <c r="AD232" s="38"/>
      <c r="AE232" s="40"/>
      <c r="AF232" s="34" t="s">
        <v>79</v>
      </c>
      <c r="AG232" s="35" t="s">
        <v>80</v>
      </c>
      <c r="AH232" s="36" t="s">
        <v>81</v>
      </c>
      <c r="AI232" s="35" t="s">
        <v>80</v>
      </c>
      <c r="AJ232" s="38"/>
      <c r="AK232" s="40"/>
      <c r="AL232" s="34" t="s">
        <v>79</v>
      </c>
      <c r="AM232" s="35" t="s">
        <v>80</v>
      </c>
      <c r="AN232" s="36" t="s">
        <v>81</v>
      </c>
      <c r="AO232" s="35" t="s">
        <v>80</v>
      </c>
      <c r="AP232" s="38"/>
      <c r="AQ232" s="40"/>
      <c r="AR232" s="34" t="s">
        <v>79</v>
      </c>
      <c r="AS232" s="35" t="s">
        <v>80</v>
      </c>
      <c r="AT232" s="36" t="s">
        <v>81</v>
      </c>
      <c r="AU232" s="35" t="s">
        <v>80</v>
      </c>
      <c r="AV232" s="38"/>
      <c r="AW232" s="40"/>
      <c r="AX232" s="34" t="s">
        <v>79</v>
      </c>
      <c r="AY232" s="35" t="s">
        <v>80</v>
      </c>
      <c r="AZ232" s="36" t="s">
        <v>81</v>
      </c>
      <c r="BA232" s="35" t="s">
        <v>80</v>
      </c>
      <c r="BB232" s="38"/>
    </row>
    <row r="233" spans="1:54" ht="18">
      <c r="A233" s="19"/>
      <c r="B233" s="18"/>
      <c r="C233" s="21"/>
      <c r="D233" s="20"/>
      <c r="E233" s="21"/>
      <c r="F233" s="21"/>
      <c r="G233" s="46"/>
      <c r="H233" s="18"/>
      <c r="I233" s="21"/>
      <c r="J233" s="20"/>
      <c r="K233" s="21"/>
      <c r="L233" s="21"/>
      <c r="M233" s="46"/>
      <c r="N233" s="18"/>
      <c r="O233" s="21"/>
      <c r="P233" s="20"/>
      <c r="Q233" s="21"/>
      <c r="R233" s="21"/>
      <c r="S233" s="46"/>
      <c r="T233" s="18"/>
      <c r="U233" s="21"/>
      <c r="V233" s="20"/>
      <c r="W233" s="21"/>
      <c r="X233" s="21"/>
      <c r="Y233" s="46"/>
      <c r="Z233" s="18"/>
      <c r="AA233" s="21"/>
      <c r="AB233" s="20"/>
      <c r="AC233" s="21"/>
      <c r="AD233" s="21"/>
      <c r="AE233" s="46"/>
      <c r="AF233" s="18"/>
      <c r="AG233" s="21"/>
      <c r="AH233" s="20"/>
      <c r="AI233" s="21"/>
      <c r="AJ233" s="21"/>
      <c r="AK233" s="46"/>
      <c r="AL233" s="18"/>
      <c r="AM233" s="21"/>
      <c r="AN233" s="20"/>
      <c r="AO233" s="21"/>
      <c r="AP233" s="21"/>
      <c r="AQ233" s="46"/>
      <c r="AR233" s="18"/>
      <c r="AS233" s="21"/>
      <c r="AT233" s="20"/>
      <c r="AU233" s="21"/>
      <c r="AV233" s="21"/>
      <c r="AW233" s="46"/>
      <c r="AX233" s="18"/>
      <c r="AY233" s="21"/>
      <c r="AZ233" s="20"/>
      <c r="BA233" s="21"/>
      <c r="BB233" s="21"/>
    </row>
    <row r="234" spans="1:54" ht="18">
      <c r="A234" s="19" t="s">
        <v>24</v>
      </c>
      <c r="B234" s="18">
        <v>119196516.57999995</v>
      </c>
      <c r="C234" s="21">
        <v>0.9696621787956998</v>
      </c>
      <c r="D234" s="20">
        <v>2565</v>
      </c>
      <c r="E234" s="21">
        <v>0.9686555891238671</v>
      </c>
      <c r="F234" s="21"/>
      <c r="G234" s="46"/>
      <c r="H234" s="18">
        <v>114647607.19999997</v>
      </c>
      <c r="I234" s="21">
        <v>0.9701199389101549</v>
      </c>
      <c r="J234" s="20">
        <v>2418</v>
      </c>
      <c r="K234" s="21">
        <v>0.9675870348139256</v>
      </c>
      <c r="L234" s="21"/>
      <c r="M234" s="46"/>
      <c r="N234" s="18">
        <v>109605833</v>
      </c>
      <c r="O234" s="21">
        <f>+N234/$N$242</f>
        <v>0.9731836966337287</v>
      </c>
      <c r="P234" s="20">
        <v>2291</v>
      </c>
      <c r="Q234" s="21">
        <f>+P234/$P$242</f>
        <v>0.9724108658743633</v>
      </c>
      <c r="R234" s="21"/>
      <c r="S234" s="46"/>
      <c r="T234" s="18">
        <v>107613812.01</v>
      </c>
      <c r="U234" s="21">
        <f>+T234/$T$242</f>
        <v>0.9758534915816226</v>
      </c>
      <c r="V234" s="20">
        <v>2181</v>
      </c>
      <c r="W234" s="21">
        <f>+V234/$V$242</f>
        <v>0.9654714475431607</v>
      </c>
      <c r="X234" s="21"/>
      <c r="Y234" s="46"/>
      <c r="Z234" s="18">
        <v>103706736.64</v>
      </c>
      <c r="AA234" s="21">
        <f>+Z234/$Z$242</f>
        <v>0.9775542383796958</v>
      </c>
      <c r="AB234" s="20">
        <v>2078</v>
      </c>
      <c r="AC234" s="21">
        <f>+AB234/$AB$242</f>
        <v>0.9683131407269339</v>
      </c>
      <c r="AD234" s="21"/>
      <c r="AE234" s="46"/>
      <c r="AF234" s="18">
        <v>100294599.31</v>
      </c>
      <c r="AG234" s="21">
        <f>+AF234/$AF$242</f>
        <v>0.9837580251824615</v>
      </c>
      <c r="AH234" s="20">
        <v>2016</v>
      </c>
      <c r="AI234" s="21">
        <f>+AH234/$AH$242</f>
        <v>0.976271186440678</v>
      </c>
      <c r="AJ234" s="21"/>
      <c r="AK234" s="46"/>
      <c r="AL234" s="18">
        <v>94327457.4999999</v>
      </c>
      <c r="AM234" s="21">
        <v>0.9806393912287885</v>
      </c>
      <c r="AN234" s="20">
        <v>1905</v>
      </c>
      <c r="AO234" s="21">
        <v>0.9789311408016445</v>
      </c>
      <c r="AP234" s="21"/>
      <c r="AQ234" s="46"/>
      <c r="AR234" s="18">
        <v>86616524.3200001</v>
      </c>
      <c r="AS234" s="21">
        <v>0.9874507273993294</v>
      </c>
      <c r="AT234" s="20">
        <v>1726</v>
      </c>
      <c r="AU234" s="21">
        <v>0.9834757834757835</v>
      </c>
      <c r="AV234" s="21"/>
      <c r="AW234" s="46"/>
      <c r="AX234" s="18">
        <v>81096937.51000006</v>
      </c>
      <c r="AY234" s="21">
        <v>0.9853227743643039</v>
      </c>
      <c r="AZ234" s="20">
        <v>1580</v>
      </c>
      <c r="BA234" s="21">
        <v>0.9807572936064556</v>
      </c>
      <c r="BB234" s="21"/>
    </row>
    <row r="235" spans="1:54" ht="18">
      <c r="A235" s="19" t="s">
        <v>25</v>
      </c>
      <c r="B235" s="18">
        <v>545843.21</v>
      </c>
      <c r="C235" s="21">
        <v>0.004440427719498032</v>
      </c>
      <c r="D235" s="20">
        <v>16</v>
      </c>
      <c r="E235" s="21">
        <v>0.006042296072507553</v>
      </c>
      <c r="F235" s="21"/>
      <c r="G235" s="46"/>
      <c r="H235" s="18">
        <v>914454.71</v>
      </c>
      <c r="I235" s="21">
        <v>0.007737891518780024</v>
      </c>
      <c r="J235" s="20">
        <v>25</v>
      </c>
      <c r="K235" s="21">
        <v>0.010004001600640256</v>
      </c>
      <c r="L235" s="21"/>
      <c r="M235" s="46"/>
      <c r="N235" s="18">
        <v>707443.81</v>
      </c>
      <c r="O235" s="21">
        <f aca="true" t="shared" si="0" ref="O235:O240">+N235/$N$242</f>
        <v>0.006281351670183915</v>
      </c>
      <c r="P235" s="20">
        <v>19</v>
      </c>
      <c r="Q235" s="21">
        <f aca="true" t="shared" si="1" ref="Q235:Q240">+P235/$P$242</f>
        <v>0.008064516129032258</v>
      </c>
      <c r="R235" s="21"/>
      <c r="S235" s="46"/>
      <c r="T235" s="18">
        <v>701096.36</v>
      </c>
      <c r="U235" s="21">
        <f aca="true" t="shared" si="2" ref="U235:U240">+T235/$T$242</f>
        <v>0.006357616351120338</v>
      </c>
      <c r="V235" s="20">
        <v>21</v>
      </c>
      <c r="W235" s="21">
        <f aca="true" t="shared" si="3" ref="W235:W240">+V235/$V$242</f>
        <v>0.009296148738379814</v>
      </c>
      <c r="X235" s="21"/>
      <c r="Y235" s="46"/>
      <c r="Z235" s="18">
        <v>472558.42</v>
      </c>
      <c r="AA235" s="21">
        <f aca="true" t="shared" si="4" ref="AA235:AA240">+Z235/$Z$242</f>
        <v>0.004454401915630583</v>
      </c>
      <c r="AB235" s="20">
        <v>16</v>
      </c>
      <c r="AC235" s="21">
        <f aca="true" t="shared" si="5" ref="AC235:AC240">+AB235/$AB$242</f>
        <v>0.007455731593662628</v>
      </c>
      <c r="AD235" s="21"/>
      <c r="AE235" s="46"/>
      <c r="AF235" s="18">
        <v>644865.18</v>
      </c>
      <c r="AG235" s="21">
        <f aca="true" t="shared" si="6" ref="AG235:AG240">+AF235/$AF$242</f>
        <v>0.006325278732356227</v>
      </c>
      <c r="AH235" s="20">
        <v>21</v>
      </c>
      <c r="AI235" s="21">
        <f aca="true" t="shared" si="7" ref="AI235:AI240">+AH235/$AH$242</f>
        <v>0.010169491525423728</v>
      </c>
      <c r="AJ235" s="21"/>
      <c r="AK235" s="46"/>
      <c r="AL235" s="18">
        <v>734780.15</v>
      </c>
      <c r="AM235" s="21">
        <v>0.00763886124019614</v>
      </c>
      <c r="AN235" s="20">
        <v>17</v>
      </c>
      <c r="AO235" s="21">
        <v>0.008735868448098663</v>
      </c>
      <c r="AP235" s="21"/>
      <c r="AQ235" s="46"/>
      <c r="AR235" s="18">
        <v>327054.79</v>
      </c>
      <c r="AS235" s="21">
        <v>0.0037285089977959827</v>
      </c>
      <c r="AT235" s="20">
        <v>10</v>
      </c>
      <c r="AU235" s="21">
        <v>0.005698005698005698</v>
      </c>
      <c r="AV235" s="21"/>
      <c r="AW235" s="46"/>
      <c r="AX235" s="18">
        <v>497507.43</v>
      </c>
      <c r="AY235" s="21">
        <v>0.006044684500373488</v>
      </c>
      <c r="AZ235" s="20">
        <v>13</v>
      </c>
      <c r="BA235" s="21">
        <v>0.008069522036002483</v>
      </c>
      <c r="BB235" s="21"/>
    </row>
    <row r="236" spans="1:54" ht="18">
      <c r="A236" s="19" t="s">
        <v>26</v>
      </c>
      <c r="B236" s="18">
        <v>615133.45</v>
      </c>
      <c r="C236" s="21">
        <v>0.005004102959475226</v>
      </c>
      <c r="D236" s="20">
        <v>13</v>
      </c>
      <c r="E236" s="21">
        <v>0.004909365558912387</v>
      </c>
      <c r="F236" s="21"/>
      <c r="G236" s="46"/>
      <c r="H236" s="18">
        <v>482629.29</v>
      </c>
      <c r="I236" s="21">
        <v>0.004083890704445959</v>
      </c>
      <c r="J236" s="20">
        <v>14</v>
      </c>
      <c r="K236" s="21">
        <v>0.0056022408963585435</v>
      </c>
      <c r="L236" s="21"/>
      <c r="M236" s="46"/>
      <c r="N236" s="18">
        <v>653932.69</v>
      </c>
      <c r="O236" s="21">
        <f t="shared" si="0"/>
        <v>0.005806229606446567</v>
      </c>
      <c r="P236" s="20">
        <v>11</v>
      </c>
      <c r="Q236" s="21">
        <f t="shared" si="1"/>
        <v>0.00466893039049236</v>
      </c>
      <c r="R236" s="21"/>
      <c r="S236" s="46"/>
      <c r="T236" s="18">
        <v>306916.89</v>
      </c>
      <c r="U236" s="21">
        <f t="shared" si="2"/>
        <v>0.0027831549978365342</v>
      </c>
      <c r="V236" s="20">
        <v>8</v>
      </c>
      <c r="W236" s="21">
        <f t="shared" si="3"/>
        <v>0.0035413899955732625</v>
      </c>
      <c r="X236" s="21"/>
      <c r="Y236" s="46"/>
      <c r="Z236" s="18">
        <v>571795.39</v>
      </c>
      <c r="AA236" s="21">
        <f t="shared" si="4"/>
        <v>0.005389823507038</v>
      </c>
      <c r="AB236" s="20">
        <v>18</v>
      </c>
      <c r="AC236" s="21">
        <f t="shared" si="5"/>
        <v>0.008387698042870456</v>
      </c>
      <c r="AD236" s="21"/>
      <c r="AE236" s="46"/>
      <c r="AF236" s="18">
        <v>276972.4</v>
      </c>
      <c r="AG236" s="21">
        <f t="shared" si="6"/>
        <v>0.0027167347307690917</v>
      </c>
      <c r="AH236" s="20">
        <v>7</v>
      </c>
      <c r="AI236" s="21">
        <f t="shared" si="7"/>
        <v>0.003389830508474576</v>
      </c>
      <c r="AJ236" s="21"/>
      <c r="AK236" s="46"/>
      <c r="AL236" s="18">
        <v>728236.5</v>
      </c>
      <c r="AM236" s="21">
        <v>0.0075708326817839275</v>
      </c>
      <c r="AN236" s="20">
        <v>14</v>
      </c>
      <c r="AO236" s="21">
        <v>0.007194244604316547</v>
      </c>
      <c r="AP236" s="21"/>
      <c r="AQ236" s="46"/>
      <c r="AR236" s="18">
        <v>390166.13</v>
      </c>
      <c r="AS236" s="21">
        <v>0.00444799455877175</v>
      </c>
      <c r="AT236" s="20">
        <v>8</v>
      </c>
      <c r="AU236" s="21">
        <v>0.004558404558404558</v>
      </c>
      <c r="AV236" s="21"/>
      <c r="AW236" s="46"/>
      <c r="AX236" s="18">
        <v>252691.79</v>
      </c>
      <c r="AY236" s="21">
        <v>0.0030701896178407474</v>
      </c>
      <c r="AZ236" s="20">
        <v>6</v>
      </c>
      <c r="BA236" s="21">
        <v>0.0037243947858473</v>
      </c>
      <c r="BB236" s="21"/>
    </row>
    <row r="237" spans="1:54" ht="18">
      <c r="A237" s="19" t="s">
        <v>27</v>
      </c>
      <c r="B237" s="18">
        <v>564177.11</v>
      </c>
      <c r="C237" s="21">
        <v>0.004589573767804661</v>
      </c>
      <c r="D237" s="20">
        <v>13</v>
      </c>
      <c r="E237" s="21">
        <v>0.004909365558912387</v>
      </c>
      <c r="F237" s="21"/>
      <c r="G237" s="46"/>
      <c r="H237" s="18">
        <v>437843.57</v>
      </c>
      <c r="I237" s="21">
        <v>0.003704924923898492</v>
      </c>
      <c r="J237" s="20">
        <v>8</v>
      </c>
      <c r="K237" s="21">
        <v>0.003201280512204882</v>
      </c>
      <c r="L237" s="21"/>
      <c r="M237" s="46"/>
      <c r="N237" s="18">
        <v>266014.24</v>
      </c>
      <c r="O237" s="21">
        <f t="shared" si="0"/>
        <v>0.002361924674578331</v>
      </c>
      <c r="P237" s="20">
        <v>6</v>
      </c>
      <c r="Q237" s="21">
        <f t="shared" si="1"/>
        <v>0.0025466893039049238</v>
      </c>
      <c r="R237" s="21"/>
      <c r="S237" s="46"/>
      <c r="T237" s="18">
        <v>296979.31</v>
      </c>
      <c r="U237" s="21">
        <f t="shared" si="2"/>
        <v>0.0026930399655768224</v>
      </c>
      <c r="V237" s="20">
        <v>13</v>
      </c>
      <c r="W237" s="21">
        <f t="shared" si="3"/>
        <v>0.005754758742806552</v>
      </c>
      <c r="X237" s="21"/>
      <c r="Y237" s="46"/>
      <c r="Z237" s="18">
        <v>169985.05</v>
      </c>
      <c r="AA237" s="21">
        <f t="shared" si="4"/>
        <v>0.0016023029117723908</v>
      </c>
      <c r="AB237" s="20">
        <v>6</v>
      </c>
      <c r="AC237" s="21">
        <f t="shared" si="5"/>
        <v>0.0027958993476234857</v>
      </c>
      <c r="AD237" s="21"/>
      <c r="AE237" s="46"/>
      <c r="AF237" s="18">
        <v>118999.39</v>
      </c>
      <c r="AG237" s="21">
        <f t="shared" si="6"/>
        <v>0.001167227405161439</v>
      </c>
      <c r="AH237" s="20">
        <v>3</v>
      </c>
      <c r="AI237" s="21">
        <f t="shared" si="7"/>
        <v>0.0014527845036319612</v>
      </c>
      <c r="AJ237" s="21"/>
      <c r="AK237" s="46"/>
      <c r="AL237" s="18">
        <v>122561.1</v>
      </c>
      <c r="AM237" s="21">
        <v>0.0012741596739457418</v>
      </c>
      <c r="AN237" s="20">
        <v>3</v>
      </c>
      <c r="AO237" s="21">
        <v>0.001541623843782117</v>
      </c>
      <c r="AP237" s="21"/>
      <c r="AQ237" s="46"/>
      <c r="AR237" s="18">
        <v>118931.17</v>
      </c>
      <c r="AS237" s="21">
        <v>0.0013558460264819962</v>
      </c>
      <c r="AT237" s="20">
        <v>4</v>
      </c>
      <c r="AU237" s="21">
        <v>0.002279202279202279</v>
      </c>
      <c r="AV237" s="21"/>
      <c r="AW237" s="46"/>
      <c r="AX237" s="18">
        <v>79901.44</v>
      </c>
      <c r="AY237" s="21">
        <v>0.0009707975535672347</v>
      </c>
      <c r="AZ237" s="20">
        <v>3</v>
      </c>
      <c r="BA237" s="21">
        <v>0.00186219739292365</v>
      </c>
      <c r="BB237" s="21"/>
    </row>
    <row r="238" spans="1:54" ht="18">
      <c r="A238" s="19" t="s">
        <v>28</v>
      </c>
      <c r="B238" s="18">
        <v>207903.97</v>
      </c>
      <c r="C238" s="21">
        <v>0.0016912962082677324</v>
      </c>
      <c r="D238" s="20">
        <v>4</v>
      </c>
      <c r="E238" s="21">
        <v>0.0015105740181268882</v>
      </c>
      <c r="F238" s="21"/>
      <c r="G238" s="46"/>
      <c r="H238" s="18">
        <v>201771.85</v>
      </c>
      <c r="I238" s="21">
        <v>0.0017073439173860836</v>
      </c>
      <c r="J238" s="20">
        <v>8</v>
      </c>
      <c r="K238" s="21">
        <v>0.003201280512204882</v>
      </c>
      <c r="L238" s="21"/>
      <c r="M238" s="46"/>
      <c r="N238" s="18">
        <v>200193.5</v>
      </c>
      <c r="O238" s="21">
        <f t="shared" si="0"/>
        <v>0.0017775062242539991</v>
      </c>
      <c r="P238" s="20">
        <v>7</v>
      </c>
      <c r="Q238" s="21">
        <f t="shared" si="1"/>
        <v>0.0029711375212224107</v>
      </c>
      <c r="R238" s="21"/>
      <c r="S238" s="46"/>
      <c r="T238" s="18">
        <v>175690.62</v>
      </c>
      <c r="U238" s="21">
        <f t="shared" si="2"/>
        <v>0.0015931812261162927</v>
      </c>
      <c r="V238" s="20">
        <v>8</v>
      </c>
      <c r="W238" s="21">
        <f t="shared" si="3"/>
        <v>0.0035413899955732625</v>
      </c>
      <c r="X238" s="21"/>
      <c r="Y238" s="46"/>
      <c r="Z238" s="18">
        <v>76125.17</v>
      </c>
      <c r="AA238" s="21">
        <f t="shared" si="4"/>
        <v>0.0007175665245277056</v>
      </c>
      <c r="AB238" s="20">
        <v>3</v>
      </c>
      <c r="AC238" s="21">
        <f t="shared" si="5"/>
        <v>0.0013979496738117428</v>
      </c>
      <c r="AD238" s="21"/>
      <c r="AE238" s="46"/>
      <c r="AF238" s="18">
        <v>39997.26</v>
      </c>
      <c r="AG238" s="21">
        <f t="shared" si="6"/>
        <v>0.00039232048167110284</v>
      </c>
      <c r="AH238" s="20">
        <v>2</v>
      </c>
      <c r="AI238" s="21">
        <f t="shared" si="7"/>
        <v>0.0009685230024213075</v>
      </c>
      <c r="AJ238" s="21"/>
      <c r="AK238" s="46"/>
      <c r="AL238" s="18">
        <v>55514.49</v>
      </c>
      <c r="AM238" s="21">
        <v>0.0005771351960586527</v>
      </c>
      <c r="AN238" s="20">
        <v>2</v>
      </c>
      <c r="AO238" s="21">
        <v>0.0010277492291880781</v>
      </c>
      <c r="AP238" s="21"/>
      <c r="AQ238" s="46"/>
      <c r="AR238" s="18">
        <v>0</v>
      </c>
      <c r="AS238" s="21">
        <v>0</v>
      </c>
      <c r="AT238" s="20">
        <v>0</v>
      </c>
      <c r="AU238" s="21">
        <v>0</v>
      </c>
      <c r="AV238" s="21"/>
      <c r="AW238" s="46"/>
      <c r="AX238" s="18">
        <v>71984.51</v>
      </c>
      <c r="AY238" s="21">
        <v>0.0008746073437817407</v>
      </c>
      <c r="AZ238" s="20">
        <v>2</v>
      </c>
      <c r="BA238" s="21">
        <v>0.0012414649286157666</v>
      </c>
      <c r="BB238" s="21"/>
    </row>
    <row r="239" spans="1:54" ht="18">
      <c r="A239" s="19" t="s">
        <v>29</v>
      </c>
      <c r="B239" s="18">
        <v>433121.54</v>
      </c>
      <c r="C239" s="21">
        <v>0.0035234383370412836</v>
      </c>
      <c r="D239" s="20">
        <v>17</v>
      </c>
      <c r="E239" s="21">
        <v>0.006419939577039275</v>
      </c>
      <c r="F239" s="21"/>
      <c r="G239" s="46"/>
      <c r="H239" s="18">
        <v>192496.94</v>
      </c>
      <c r="I239" s="21">
        <v>0.0016288619033053122</v>
      </c>
      <c r="J239" s="20">
        <v>9</v>
      </c>
      <c r="K239" s="21">
        <v>0.003601440576230492</v>
      </c>
      <c r="L239" s="21"/>
      <c r="M239" s="46"/>
      <c r="N239" s="18">
        <v>204973.22</v>
      </c>
      <c r="O239" s="21">
        <f t="shared" si="0"/>
        <v>0.0018199450749169393</v>
      </c>
      <c r="P239" s="20">
        <v>9</v>
      </c>
      <c r="Q239" s="21">
        <f t="shared" si="1"/>
        <v>0.0038200339558573855</v>
      </c>
      <c r="R239" s="21"/>
      <c r="S239" s="46"/>
      <c r="T239" s="18">
        <v>88907.6</v>
      </c>
      <c r="U239" s="21">
        <f t="shared" si="2"/>
        <v>0.0008062235717482067</v>
      </c>
      <c r="V239" s="20">
        <v>4</v>
      </c>
      <c r="W239" s="21">
        <f t="shared" si="3"/>
        <v>0.0017706949977866313</v>
      </c>
      <c r="X239" s="21"/>
      <c r="Y239" s="46"/>
      <c r="Z239" s="18">
        <v>47048.82</v>
      </c>
      <c r="AA239" s="21">
        <f t="shared" si="4"/>
        <v>0.0004434887731683175</v>
      </c>
      <c r="AB239" s="20">
        <v>2</v>
      </c>
      <c r="AC239" s="21">
        <f t="shared" si="5"/>
        <v>0.0009319664492078285</v>
      </c>
      <c r="AD239" s="21"/>
      <c r="AE239" s="46"/>
      <c r="AF239" s="18">
        <v>42255.03</v>
      </c>
      <c r="AG239" s="21">
        <f t="shared" si="6"/>
        <v>0.00041446623400270165</v>
      </c>
      <c r="AH239" s="20">
        <v>2</v>
      </c>
      <c r="AI239" s="21">
        <f t="shared" si="7"/>
        <v>0.0009685230024213075</v>
      </c>
      <c r="AJ239" s="21"/>
      <c r="AK239" s="46"/>
      <c r="AL239" s="18">
        <v>19691.06</v>
      </c>
      <c r="AM239" s="21">
        <v>0.00020471058589753224</v>
      </c>
      <c r="AN239" s="20">
        <v>1</v>
      </c>
      <c r="AO239" s="21">
        <v>0.0005138746145940391</v>
      </c>
      <c r="AP239" s="21"/>
      <c r="AQ239" s="46"/>
      <c r="AR239" s="18">
        <v>87701.03</v>
      </c>
      <c r="AS239" s="21">
        <v>0.0009998143719924587</v>
      </c>
      <c r="AT239" s="20">
        <v>3</v>
      </c>
      <c r="AU239" s="21">
        <v>0.0017094017094017094</v>
      </c>
      <c r="AV239" s="21"/>
      <c r="AW239" s="46"/>
      <c r="AX239" s="18">
        <v>92841.05</v>
      </c>
      <c r="AY239" s="21">
        <v>0.0011280130146667357</v>
      </c>
      <c r="AZ239" s="20">
        <v>3</v>
      </c>
      <c r="BA239" s="21">
        <v>0.00186219739292365</v>
      </c>
      <c r="BB239" s="21"/>
    </row>
    <row r="240" spans="1:54" ht="18">
      <c r="A240" s="19" t="s">
        <v>30</v>
      </c>
      <c r="B240" s="18">
        <v>1363122.21</v>
      </c>
      <c r="C240" s="21">
        <v>0.01108898221221332</v>
      </c>
      <c r="D240" s="20">
        <v>20</v>
      </c>
      <c r="E240" s="21">
        <v>0.0075528700906344415</v>
      </c>
      <c r="F240" s="21"/>
      <c r="G240" s="46"/>
      <c r="H240" s="18">
        <v>1301993.31</v>
      </c>
      <c r="I240" s="21">
        <v>0.011017148122029282</v>
      </c>
      <c r="J240" s="20">
        <v>17</v>
      </c>
      <c r="K240" s="21">
        <v>0.006802721088435374</v>
      </c>
      <c r="L240" s="21"/>
      <c r="M240" s="46"/>
      <c r="N240" s="18">
        <f>510475.75+477181.04</f>
        <v>987656.79</v>
      </c>
      <c r="O240" s="21">
        <f t="shared" si="0"/>
        <v>0.0087693461158915</v>
      </c>
      <c r="P240" s="20">
        <v>13</v>
      </c>
      <c r="Q240" s="21">
        <f t="shared" si="1"/>
        <v>0.0055178268251273345</v>
      </c>
      <c r="R240" s="21"/>
      <c r="S240" s="46"/>
      <c r="T240" s="18">
        <v>1093204.24</v>
      </c>
      <c r="U240" s="21">
        <f t="shared" si="2"/>
        <v>0.009913292305979284</v>
      </c>
      <c r="V240" s="20">
        <v>24</v>
      </c>
      <c r="W240" s="21">
        <f t="shared" si="3"/>
        <v>0.010624169986719787</v>
      </c>
      <c r="X240" s="21"/>
      <c r="Y240" s="46"/>
      <c r="Z240" s="18">
        <v>1043712.25</v>
      </c>
      <c r="AA240" s="21">
        <f t="shared" si="4"/>
        <v>0.009838177988167275</v>
      </c>
      <c r="AB240" s="20">
        <v>23</v>
      </c>
      <c r="AC240" s="21">
        <f t="shared" si="5"/>
        <v>0.010717614165890028</v>
      </c>
      <c r="AD240" s="21"/>
      <c r="AE240" s="46"/>
      <c r="AF240" s="18">
        <v>532787.81</v>
      </c>
      <c r="AG240" s="21">
        <f t="shared" si="6"/>
        <v>0.005225947233577801</v>
      </c>
      <c r="AH240" s="20">
        <v>14</v>
      </c>
      <c r="AI240" s="21">
        <f t="shared" si="7"/>
        <v>0.006779661016949152</v>
      </c>
      <c r="AJ240" s="21"/>
      <c r="AK240" s="46"/>
      <c r="AL240" s="18">
        <v>201508.81</v>
      </c>
      <c r="AM240" s="21">
        <v>0.002094909393329486</v>
      </c>
      <c r="AN240" s="20">
        <v>4</v>
      </c>
      <c r="AO240" s="21">
        <v>0.0020554984583761563</v>
      </c>
      <c r="AP240" s="21"/>
      <c r="AQ240" s="46"/>
      <c r="AR240" s="18">
        <v>176935.35</v>
      </c>
      <c r="AS240" s="21">
        <v>0.002017108645628402</v>
      </c>
      <c r="AT240" s="20">
        <v>4</v>
      </c>
      <c r="AU240" s="21">
        <v>0.002279202279202279</v>
      </c>
      <c r="AV240" s="21"/>
      <c r="AW240" s="46"/>
      <c r="AX240" s="18">
        <v>213082.04</v>
      </c>
      <c r="AY240" s="21">
        <v>0.002588933605465879</v>
      </c>
      <c r="AZ240" s="20">
        <v>4</v>
      </c>
      <c r="BA240" s="21">
        <v>0.002482929857231533</v>
      </c>
      <c r="BB240" s="21"/>
    </row>
    <row r="241" spans="1:54" ht="18">
      <c r="A241" s="19"/>
      <c r="B241" s="18"/>
      <c r="C241" s="21"/>
      <c r="D241" s="20"/>
      <c r="E241" s="21"/>
      <c r="F241" s="21"/>
      <c r="G241" s="46"/>
      <c r="H241" s="18"/>
      <c r="I241" s="21"/>
      <c r="J241" s="20"/>
      <c r="K241" s="21"/>
      <c r="L241" s="21"/>
      <c r="M241" s="46"/>
      <c r="N241" s="18"/>
      <c r="O241" s="21"/>
      <c r="P241" s="20"/>
      <c r="Q241" s="21"/>
      <c r="R241" s="21"/>
      <c r="S241" s="46"/>
      <c r="T241" s="18"/>
      <c r="U241" s="21"/>
      <c r="V241" s="20"/>
      <c r="W241" s="21"/>
      <c r="X241" s="21"/>
      <c r="Y241" s="46"/>
      <c r="Z241" s="18"/>
      <c r="AA241" s="21"/>
      <c r="AB241" s="20"/>
      <c r="AC241" s="21"/>
      <c r="AD241" s="21"/>
      <c r="AE241" s="46"/>
      <c r="AF241" s="18"/>
      <c r="AG241" s="21"/>
      <c r="AH241" s="20"/>
      <c r="AI241" s="21"/>
      <c r="AJ241" s="21"/>
      <c r="AK241" s="46"/>
      <c r="AL241" s="18"/>
      <c r="AM241" s="21"/>
      <c r="AN241" s="20"/>
      <c r="AO241" s="21"/>
      <c r="AP241" s="21"/>
      <c r="AQ241" s="46"/>
      <c r="AR241" s="18"/>
      <c r="AS241" s="21"/>
      <c r="AT241" s="20"/>
      <c r="AU241" s="21"/>
      <c r="AV241" s="21"/>
      <c r="AW241" s="46"/>
      <c r="AX241" s="18"/>
      <c r="AY241" s="21"/>
      <c r="AZ241" s="20"/>
      <c r="BA241" s="21"/>
      <c r="BB241" s="21"/>
    </row>
    <row r="242" spans="1:54" ht="18.75" thickBot="1">
      <c r="A242" s="22"/>
      <c r="B242" s="23">
        <f>SUM(B234:B241)</f>
        <v>122925818.06999995</v>
      </c>
      <c r="C242" s="26"/>
      <c r="D242" s="25">
        <f>SUM(D234:D241)</f>
        <v>2648</v>
      </c>
      <c r="E242" s="26"/>
      <c r="F242" s="26"/>
      <c r="G242" s="47"/>
      <c r="H242" s="23">
        <f>SUM(H234:H241)</f>
        <v>118178796.86999996</v>
      </c>
      <c r="I242" s="26"/>
      <c r="J242" s="25">
        <f>SUM(J234:J241)</f>
        <v>2499</v>
      </c>
      <c r="K242" s="26"/>
      <c r="L242" s="26"/>
      <c r="M242" s="47"/>
      <c r="N242" s="23">
        <f>SUM(N234:N241)</f>
        <v>112626047.25</v>
      </c>
      <c r="O242" s="26"/>
      <c r="P242" s="25">
        <f>SUM(P234:P241)</f>
        <v>2356</v>
      </c>
      <c r="Q242" s="26"/>
      <c r="R242" s="26"/>
      <c r="S242" s="47"/>
      <c r="T242" s="23">
        <f>SUM(T234:T241)</f>
        <v>110276607.03</v>
      </c>
      <c r="U242" s="26"/>
      <c r="V242" s="25">
        <f>SUM(V234:V241)</f>
        <v>2259</v>
      </c>
      <c r="W242" s="26"/>
      <c r="X242" s="26"/>
      <c r="Y242" s="47"/>
      <c r="Z242" s="23">
        <f>SUM(Z234:Z241)</f>
        <v>106087961.74</v>
      </c>
      <c r="AA242" s="26"/>
      <c r="AB242" s="25">
        <f>SUM(AB234:AB241)</f>
        <v>2146</v>
      </c>
      <c r="AC242" s="26"/>
      <c r="AD242" s="26"/>
      <c r="AE242" s="47"/>
      <c r="AF242" s="23">
        <f>SUM(AF234:AF241)</f>
        <v>101950476.38000003</v>
      </c>
      <c r="AG242" s="26"/>
      <c r="AH242" s="25">
        <f>SUM(AH234:AH241)</f>
        <v>2065</v>
      </c>
      <c r="AI242" s="26"/>
      <c r="AJ242" s="26"/>
      <c r="AK242" s="47"/>
      <c r="AL242" s="23">
        <f>SUM(AL234:AL241)</f>
        <v>96189749.6099999</v>
      </c>
      <c r="AM242" s="26"/>
      <c r="AN242" s="25">
        <f>SUM(AN234:AN241)</f>
        <v>1946</v>
      </c>
      <c r="AO242" s="26"/>
      <c r="AP242" s="26"/>
      <c r="AQ242" s="47"/>
      <c r="AR242" s="23">
        <f>SUM(AR234:AR241)</f>
        <v>87717312.7900001</v>
      </c>
      <c r="AS242" s="26"/>
      <c r="AT242" s="25">
        <f>SUM(AT234:AT241)</f>
        <v>1755</v>
      </c>
      <c r="AU242" s="26"/>
      <c r="AV242" s="26"/>
      <c r="AW242" s="47"/>
      <c r="AX242" s="23">
        <f>SUM(AX234:AX241)</f>
        <v>82304945.77000009</v>
      </c>
      <c r="AY242" s="26"/>
      <c r="AZ242" s="25">
        <f>SUM(AZ234:AZ241)</f>
        <v>1611</v>
      </c>
      <c r="BA242" s="26"/>
      <c r="BB242" s="26"/>
    </row>
    <row r="243" spans="1:54" ht="18.75" thickTop="1">
      <c r="A243" s="19"/>
      <c r="B243" s="19"/>
      <c r="C243" s="18"/>
      <c r="D243" s="21"/>
      <c r="E243" s="20"/>
      <c r="F243" s="21"/>
      <c r="G243" s="46"/>
      <c r="H243" s="19"/>
      <c r="I243" s="18"/>
      <c r="J243" s="21"/>
      <c r="K243" s="20"/>
      <c r="L243" s="21"/>
      <c r="M243" s="46"/>
      <c r="N243" s="19"/>
      <c r="O243" s="18"/>
      <c r="P243" s="21"/>
      <c r="Q243" s="20"/>
      <c r="R243" s="21"/>
      <c r="S243" s="46"/>
      <c r="T243" s="19"/>
      <c r="U243" s="18"/>
      <c r="V243" s="21"/>
      <c r="W243" s="20"/>
      <c r="X243" s="21"/>
      <c r="Y243" s="46"/>
      <c r="Z243" s="19"/>
      <c r="AA243" s="18"/>
      <c r="AB243" s="21"/>
      <c r="AC243" s="20"/>
      <c r="AD243" s="21"/>
      <c r="AE243" s="46"/>
      <c r="AF243" s="19"/>
      <c r="AG243" s="18"/>
      <c r="AH243" s="21"/>
      <c r="AI243" s="20"/>
      <c r="AJ243" s="21"/>
      <c r="AK243" s="46"/>
      <c r="AL243" s="19"/>
      <c r="AM243" s="18"/>
      <c r="AN243" s="21"/>
      <c r="AO243" s="20"/>
      <c r="AP243" s="21"/>
      <c r="AQ243" s="46"/>
      <c r="AR243" s="19"/>
      <c r="AS243" s="18"/>
      <c r="AT243" s="21"/>
      <c r="AU243" s="20"/>
      <c r="AV243" s="21"/>
      <c r="AW243" s="46"/>
      <c r="AX243" s="19"/>
      <c r="AY243" s="18"/>
      <c r="AZ243" s="21"/>
      <c r="BA243" s="20"/>
      <c r="BB243" s="21"/>
    </row>
    <row r="244" spans="1:54" ht="18">
      <c r="A244" s="22" t="s">
        <v>4</v>
      </c>
      <c r="B244" s="22"/>
      <c r="C244" s="18"/>
      <c r="D244" s="21"/>
      <c r="E244" s="32">
        <v>2.9251627208118527</v>
      </c>
      <c r="F244" s="21"/>
      <c r="G244" s="46"/>
      <c r="H244" s="22" t="s">
        <v>4</v>
      </c>
      <c r="I244" s="18"/>
      <c r="J244" s="21"/>
      <c r="K244" s="32">
        <v>2.5366355874284854</v>
      </c>
      <c r="L244" s="21"/>
      <c r="M244" s="46"/>
      <c r="N244" s="22" t="s">
        <v>4</v>
      </c>
      <c r="O244" s="18"/>
      <c r="P244" s="21"/>
      <c r="Q244" s="32">
        <v>2.0411382990960183</v>
      </c>
      <c r="R244" s="21"/>
      <c r="S244" s="46"/>
      <c r="T244" s="22" t="s">
        <v>4</v>
      </c>
      <c r="U244" s="18"/>
      <c r="V244" s="21"/>
      <c r="W244" s="32">
        <v>2.082</v>
      </c>
      <c r="X244" s="21"/>
      <c r="Y244" s="46"/>
      <c r="Z244" s="22" t="s">
        <v>4</v>
      </c>
      <c r="AA244" s="18"/>
      <c r="AB244" s="21"/>
      <c r="AC244" s="32">
        <v>2.17012211887442</v>
      </c>
      <c r="AD244" s="21"/>
      <c r="AE244" s="46"/>
      <c r="AF244" s="22" t="s">
        <v>4</v>
      </c>
      <c r="AG244" s="18"/>
      <c r="AH244" s="21"/>
      <c r="AI244" s="32">
        <v>1.824698909108845</v>
      </c>
      <c r="AJ244" s="21"/>
      <c r="AK244" s="46"/>
      <c r="AL244" s="22" t="s">
        <v>4</v>
      </c>
      <c r="AM244" s="18"/>
      <c r="AN244" s="21"/>
      <c r="AO244" s="32">
        <v>1.648863873864422</v>
      </c>
      <c r="AP244" s="21"/>
      <c r="AQ244" s="46"/>
      <c r="AR244" s="22" t="s">
        <v>4</v>
      </c>
      <c r="AS244" s="18"/>
      <c r="AT244" s="21"/>
      <c r="AU244" s="32">
        <v>2.1284221498216187</v>
      </c>
      <c r="AV244" s="21"/>
      <c r="AW244" s="46"/>
      <c r="AX244" s="22" t="s">
        <v>4</v>
      </c>
      <c r="AY244" s="18"/>
      <c r="AZ244" s="21"/>
      <c r="BA244" s="32">
        <v>2.0188031035594647</v>
      </c>
      <c r="BB244" s="21"/>
    </row>
    <row r="245" spans="1:54" ht="18">
      <c r="A245" s="19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</row>
    <row r="246" spans="1:54" ht="18">
      <c r="A246" s="19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</row>
    <row r="247" spans="1:54" ht="18.75">
      <c r="A247" s="19"/>
      <c r="B247" s="17" t="s">
        <v>115</v>
      </c>
      <c r="C247" s="18"/>
      <c r="D247" s="21"/>
      <c r="E247" s="20"/>
      <c r="F247" s="21"/>
      <c r="G247" s="48"/>
      <c r="H247" s="17" t="s">
        <v>115</v>
      </c>
      <c r="I247" s="18"/>
      <c r="J247" s="21"/>
      <c r="K247" s="20"/>
      <c r="L247" s="21"/>
      <c r="M247" s="48"/>
      <c r="N247" s="17" t="s">
        <v>115</v>
      </c>
      <c r="O247" s="18"/>
      <c r="P247" s="21"/>
      <c r="Q247" s="20"/>
      <c r="R247" s="21"/>
      <c r="S247" s="48"/>
      <c r="T247" s="17" t="s">
        <v>115</v>
      </c>
      <c r="U247" s="18"/>
      <c r="V247" s="21"/>
      <c r="W247" s="20"/>
      <c r="X247" s="21"/>
      <c r="Y247" s="48"/>
      <c r="Z247" s="17" t="s">
        <v>115</v>
      </c>
      <c r="AA247" s="18"/>
      <c r="AB247" s="21"/>
      <c r="AC247" s="20"/>
      <c r="AD247" s="21"/>
      <c r="AE247" s="48"/>
      <c r="AF247" s="17" t="s">
        <v>115</v>
      </c>
      <c r="AG247" s="18"/>
      <c r="AH247" s="21"/>
      <c r="AI247" s="20"/>
      <c r="AJ247" s="21"/>
      <c r="AK247" s="48"/>
      <c r="AL247" s="17" t="s">
        <v>115</v>
      </c>
      <c r="AM247" s="18"/>
      <c r="AN247" s="21"/>
      <c r="AO247" s="20"/>
      <c r="AP247" s="21"/>
      <c r="AQ247" s="48"/>
      <c r="AR247" s="17" t="s">
        <v>115</v>
      </c>
      <c r="AS247" s="18"/>
      <c r="AT247" s="21"/>
      <c r="AU247" s="20"/>
      <c r="AV247" s="21"/>
      <c r="AW247" s="48"/>
      <c r="AX247" s="17" t="s">
        <v>115</v>
      </c>
      <c r="AY247" s="18"/>
      <c r="AZ247" s="21"/>
      <c r="BA247" s="20"/>
      <c r="BB247" s="21"/>
    </row>
    <row r="248" spans="1:54" ht="18">
      <c r="A248" s="19"/>
      <c r="B248" s="19"/>
      <c r="C248" s="18"/>
      <c r="D248" s="21"/>
      <c r="E248" s="20"/>
      <c r="F248" s="21"/>
      <c r="G248" s="48"/>
      <c r="H248" s="19"/>
      <c r="I248" s="18"/>
      <c r="J248" s="21"/>
      <c r="K248" s="20"/>
      <c r="L248" s="21"/>
      <c r="M248" s="48"/>
      <c r="N248" s="19"/>
      <c r="O248" s="18"/>
      <c r="P248" s="21"/>
      <c r="Q248" s="20"/>
      <c r="R248" s="21"/>
      <c r="S248" s="48"/>
      <c r="T248" s="19"/>
      <c r="U248" s="18"/>
      <c r="V248" s="21"/>
      <c r="W248" s="20"/>
      <c r="X248" s="21"/>
      <c r="Y248" s="48"/>
      <c r="Z248" s="19"/>
      <c r="AA248" s="18"/>
      <c r="AB248" s="21"/>
      <c r="AC248" s="20"/>
      <c r="AD248" s="21"/>
      <c r="AE248" s="48"/>
      <c r="AF248" s="19"/>
      <c r="AG248" s="18"/>
      <c r="AH248" s="21"/>
      <c r="AI248" s="20"/>
      <c r="AJ248" s="21"/>
      <c r="AK248" s="48"/>
      <c r="AL248" s="19"/>
      <c r="AM248" s="18"/>
      <c r="AN248" s="21"/>
      <c r="AO248" s="20"/>
      <c r="AP248" s="21"/>
      <c r="AQ248" s="48"/>
      <c r="AR248" s="19"/>
      <c r="AS248" s="18"/>
      <c r="AT248" s="21"/>
      <c r="AU248" s="20"/>
      <c r="AV248" s="21"/>
      <c r="AW248" s="48"/>
      <c r="AX248" s="19"/>
      <c r="AY248" s="18"/>
      <c r="AZ248" s="21"/>
      <c r="BA248" s="20"/>
      <c r="BB248" s="21"/>
    </row>
    <row r="249" spans="1:54" ht="72">
      <c r="A249" s="19"/>
      <c r="B249" s="34" t="s">
        <v>79</v>
      </c>
      <c r="C249" s="35" t="s">
        <v>80</v>
      </c>
      <c r="D249" s="36" t="s">
        <v>81</v>
      </c>
      <c r="E249" s="35" t="s">
        <v>80</v>
      </c>
      <c r="F249" s="38"/>
      <c r="G249" s="48"/>
      <c r="H249" s="34" t="s">
        <v>79</v>
      </c>
      <c r="I249" s="35" t="s">
        <v>80</v>
      </c>
      <c r="J249" s="36" t="s">
        <v>81</v>
      </c>
      <c r="K249" s="35" t="s">
        <v>80</v>
      </c>
      <c r="L249" s="38"/>
      <c r="M249" s="48"/>
      <c r="N249" s="34" t="s">
        <v>79</v>
      </c>
      <c r="O249" s="35" t="s">
        <v>80</v>
      </c>
      <c r="P249" s="36" t="s">
        <v>81</v>
      </c>
      <c r="Q249" s="35" t="s">
        <v>80</v>
      </c>
      <c r="R249" s="38"/>
      <c r="S249" s="48"/>
      <c r="T249" s="34" t="s">
        <v>79</v>
      </c>
      <c r="U249" s="35" t="s">
        <v>80</v>
      </c>
      <c r="V249" s="36" t="s">
        <v>81</v>
      </c>
      <c r="W249" s="35" t="s">
        <v>80</v>
      </c>
      <c r="X249" s="38"/>
      <c r="Y249" s="48"/>
      <c r="Z249" s="34" t="s">
        <v>79</v>
      </c>
      <c r="AA249" s="35" t="s">
        <v>80</v>
      </c>
      <c r="AB249" s="36" t="s">
        <v>81</v>
      </c>
      <c r="AC249" s="35" t="s">
        <v>80</v>
      </c>
      <c r="AD249" s="38"/>
      <c r="AE249" s="48"/>
      <c r="AF249" s="34" t="s">
        <v>79</v>
      </c>
      <c r="AG249" s="35" t="s">
        <v>80</v>
      </c>
      <c r="AH249" s="36" t="s">
        <v>81</v>
      </c>
      <c r="AI249" s="35" t="s">
        <v>80</v>
      </c>
      <c r="AJ249" s="38"/>
      <c r="AK249" s="48"/>
      <c r="AL249" s="34" t="s">
        <v>79</v>
      </c>
      <c r="AM249" s="35" t="s">
        <v>80</v>
      </c>
      <c r="AN249" s="36" t="s">
        <v>81</v>
      </c>
      <c r="AO249" s="35" t="s">
        <v>80</v>
      </c>
      <c r="AP249" s="38"/>
      <c r="AQ249" s="48"/>
      <c r="AR249" s="34" t="s">
        <v>79</v>
      </c>
      <c r="AS249" s="35" t="s">
        <v>80</v>
      </c>
      <c r="AT249" s="36" t="s">
        <v>81</v>
      </c>
      <c r="AU249" s="35" t="s">
        <v>80</v>
      </c>
      <c r="AV249" s="38"/>
      <c r="AW249" s="48"/>
      <c r="AX249" s="34" t="s">
        <v>79</v>
      </c>
      <c r="AY249" s="35" t="s">
        <v>80</v>
      </c>
      <c r="AZ249" s="36" t="s">
        <v>81</v>
      </c>
      <c r="BA249" s="35" t="s">
        <v>80</v>
      </c>
      <c r="BB249" s="38"/>
    </row>
    <row r="250" spans="1:54" ht="18">
      <c r="A250" s="19"/>
      <c r="B250" s="18"/>
      <c r="C250" s="21"/>
      <c r="D250" s="20"/>
      <c r="E250" s="21"/>
      <c r="F250" s="21"/>
      <c r="G250" s="48"/>
      <c r="H250" s="18"/>
      <c r="I250" s="21"/>
      <c r="J250" s="20"/>
      <c r="K250" s="21"/>
      <c r="L250" s="21"/>
      <c r="M250" s="48"/>
      <c r="N250" s="18"/>
      <c r="O250" s="21"/>
      <c r="P250" s="20"/>
      <c r="Q250" s="21"/>
      <c r="R250" s="21"/>
      <c r="S250" s="48"/>
      <c r="T250" s="18"/>
      <c r="U250" s="21"/>
      <c r="V250" s="20"/>
      <c r="W250" s="21"/>
      <c r="X250" s="21"/>
      <c r="Y250" s="48"/>
      <c r="Z250" s="18"/>
      <c r="AA250" s="21"/>
      <c r="AB250" s="20"/>
      <c r="AC250" s="21"/>
      <c r="AD250" s="21"/>
      <c r="AE250" s="48"/>
      <c r="AF250" s="18"/>
      <c r="AG250" s="21"/>
      <c r="AH250" s="20"/>
      <c r="AI250" s="21"/>
      <c r="AJ250" s="21"/>
      <c r="AK250" s="48"/>
      <c r="AL250" s="18"/>
      <c r="AM250" s="21"/>
      <c r="AN250" s="20"/>
      <c r="AO250" s="21"/>
      <c r="AP250" s="21"/>
      <c r="AQ250" s="48"/>
      <c r="AR250" s="18"/>
      <c r="AS250" s="21"/>
      <c r="AT250" s="20"/>
      <c r="AU250" s="21"/>
      <c r="AV250" s="21"/>
      <c r="AW250" s="48"/>
      <c r="AX250" s="18"/>
      <c r="AY250" s="21"/>
      <c r="AZ250" s="20"/>
      <c r="BA250" s="21"/>
      <c r="BB250" s="21"/>
    </row>
    <row r="251" spans="1:54" ht="18">
      <c r="A251" s="55" t="s">
        <v>116</v>
      </c>
      <c r="B251" s="18">
        <v>19884834.500000004</v>
      </c>
      <c r="C251" s="21">
        <v>0.1617628811603809</v>
      </c>
      <c r="D251" s="20">
        <v>476</v>
      </c>
      <c r="E251" s="21">
        <v>0.1797583081570997</v>
      </c>
      <c r="F251" s="21"/>
      <c r="G251" s="48"/>
      <c r="H251" s="18">
        <v>17621489.37</v>
      </c>
      <c r="I251" s="21">
        <f>+H251/H255</f>
        <v>0.14910872201029543</v>
      </c>
      <c r="J251" s="20">
        <v>415</v>
      </c>
      <c r="K251" s="21">
        <f>+J251/J255</f>
        <v>0.16606642657062826</v>
      </c>
      <c r="L251" s="21"/>
      <c r="M251" s="48"/>
      <c r="N251" s="18">
        <v>16387068.930000002</v>
      </c>
      <c r="O251" s="21">
        <v>0.14549981403169596</v>
      </c>
      <c r="P251" s="20">
        <v>388</v>
      </c>
      <c r="Q251" s="21">
        <v>0.16468590831918506</v>
      </c>
      <c r="R251" s="21"/>
      <c r="S251" s="48"/>
      <c r="T251" s="18">
        <v>16058378.200000009</v>
      </c>
      <c r="U251" s="21">
        <v>0.14561908125838002</v>
      </c>
      <c r="V251" s="20">
        <v>370</v>
      </c>
      <c r="W251" s="21">
        <v>0.1637892872952634</v>
      </c>
      <c r="X251" s="21"/>
      <c r="Y251" s="48"/>
      <c r="Z251" s="18">
        <v>13808852.769999998</v>
      </c>
      <c r="AA251" s="21">
        <v>0.13016418209487973</v>
      </c>
      <c r="AB251" s="20">
        <v>327</v>
      </c>
      <c r="AC251" s="21">
        <v>0.15237651444547995</v>
      </c>
      <c r="AD251" s="21"/>
      <c r="AE251" s="48"/>
      <c r="AF251" s="18">
        <v>12257874.6</v>
      </c>
      <c r="AG251" s="21">
        <v>0.120233617686211</v>
      </c>
      <c r="AH251" s="20">
        <v>306</v>
      </c>
      <c r="AI251" s="21">
        <v>0.14818401937046005</v>
      </c>
      <c r="AJ251" s="21"/>
      <c r="AK251" s="48"/>
      <c r="AL251" s="18">
        <v>10971062.290000001</v>
      </c>
      <c r="AM251" s="21">
        <v>0.1140564595965997</v>
      </c>
      <c r="AN251" s="20">
        <v>289</v>
      </c>
      <c r="AO251" s="21">
        <v>0.1485097636176773</v>
      </c>
      <c r="AP251" s="21"/>
      <c r="AQ251" s="48"/>
      <c r="AR251" s="18">
        <v>9394765.470000003</v>
      </c>
      <c r="AS251" s="21">
        <v>0.10710275054243373</v>
      </c>
      <c r="AT251" s="20">
        <v>251</v>
      </c>
      <c r="AU251" s="21">
        <v>0.14301994301994303</v>
      </c>
      <c r="AV251" s="21"/>
      <c r="AW251" s="48"/>
      <c r="AX251" s="18">
        <v>8429929.350000003</v>
      </c>
      <c r="AY251" s="21">
        <v>0.10242312015558976</v>
      </c>
      <c r="AZ251" s="20">
        <v>230</v>
      </c>
      <c r="BA251" s="21">
        <v>0.14276846679081315</v>
      </c>
      <c r="BB251" s="21"/>
    </row>
    <row r="252" spans="1:54" ht="18">
      <c r="A252" s="55" t="s">
        <v>125</v>
      </c>
      <c r="B252" s="18">
        <v>103040983.56999995</v>
      </c>
      <c r="C252" s="21">
        <v>0.8382371188396192</v>
      </c>
      <c r="D252" s="20">
        <v>2172</v>
      </c>
      <c r="E252" s="21">
        <v>0.8202416918429003</v>
      </c>
      <c r="F252" s="21"/>
      <c r="G252" s="48"/>
      <c r="H252" s="18">
        <f>100647307.5-90000</f>
        <v>100557307.5</v>
      </c>
      <c r="I252" s="21">
        <f>+H252/H255</f>
        <v>0.8508912779897045</v>
      </c>
      <c r="J252" s="20">
        <v>2084</v>
      </c>
      <c r="K252" s="21">
        <f>+J252/J255</f>
        <v>0.8339335734293718</v>
      </c>
      <c r="L252" s="21"/>
      <c r="M252" s="48"/>
      <c r="N252" s="18">
        <v>58704425.31999998</v>
      </c>
      <c r="O252" s="21">
        <v>0.5212331139500235</v>
      </c>
      <c r="P252" s="20">
        <v>1108</v>
      </c>
      <c r="Q252" s="21">
        <v>0.4702886247877759</v>
      </c>
      <c r="R252" s="21"/>
      <c r="S252" s="48"/>
      <c r="T252" s="18">
        <v>58192111.15999998</v>
      </c>
      <c r="U252" s="21">
        <v>0.5276922524844206</v>
      </c>
      <c r="V252" s="20">
        <v>1070</v>
      </c>
      <c r="W252" s="21">
        <v>0.47366091190792387</v>
      </c>
      <c r="X252" s="21"/>
      <c r="Y252" s="48"/>
      <c r="Z252" s="18">
        <v>57352550.96000003</v>
      </c>
      <c r="AA252" s="21">
        <v>0.5406131856935799</v>
      </c>
      <c r="AB252" s="20">
        <v>1038</v>
      </c>
      <c r="AC252" s="21">
        <v>0.483690587138863</v>
      </c>
      <c r="AD252" s="21"/>
      <c r="AE252" s="48"/>
      <c r="AF252" s="18">
        <v>56174733.71999996</v>
      </c>
      <c r="AG252" s="21">
        <v>0.551000208283676</v>
      </c>
      <c r="AH252" s="20">
        <v>1009</v>
      </c>
      <c r="AI252" s="21">
        <v>0.4886198547215496</v>
      </c>
      <c r="AJ252" s="21"/>
      <c r="AK252" s="48"/>
      <c r="AL252" s="18">
        <v>53966317.409999944</v>
      </c>
      <c r="AM252" s="21">
        <v>0.5610402109248195</v>
      </c>
      <c r="AN252" s="20">
        <v>959</v>
      </c>
      <c r="AO252" s="21">
        <v>0.49280575539568344</v>
      </c>
      <c r="AP252" s="21"/>
      <c r="AQ252" s="48"/>
      <c r="AR252" s="18">
        <v>47251129.6</v>
      </c>
      <c r="AS252" s="21">
        <v>0.5386750699160354</v>
      </c>
      <c r="AT252" s="20">
        <v>818</v>
      </c>
      <c r="AU252" s="21">
        <v>0.46609686609686607</v>
      </c>
      <c r="AV252" s="21"/>
      <c r="AW252" s="48"/>
      <c r="AX252" s="18">
        <v>44792332.639999956</v>
      </c>
      <c r="AY252" s="21">
        <v>0.5442240708738393</v>
      </c>
      <c r="AZ252" s="20">
        <v>738</v>
      </c>
      <c r="BA252" s="21">
        <v>0.4581005586592179</v>
      </c>
      <c r="BB252" s="21"/>
    </row>
    <row r="253" spans="1:54" ht="18">
      <c r="A253" s="55" t="s">
        <v>126</v>
      </c>
      <c r="B253" s="18"/>
      <c r="C253" s="21"/>
      <c r="D253" s="20"/>
      <c r="E253" s="21"/>
      <c r="F253" s="21"/>
      <c r="G253" s="48"/>
      <c r="H253" s="18"/>
      <c r="I253" s="21"/>
      <c r="J253" s="20"/>
      <c r="K253" s="21"/>
      <c r="L253" s="21"/>
      <c r="M253" s="48"/>
      <c r="N253" s="18">
        <v>37534553.00000002</v>
      </c>
      <c r="O253" s="21">
        <v>0.3332670720182806</v>
      </c>
      <c r="P253" s="20">
        <v>860</v>
      </c>
      <c r="Q253" s="21">
        <v>0.36502546689303905</v>
      </c>
      <c r="R253" s="21"/>
      <c r="S253" s="48"/>
      <c r="T253" s="18">
        <v>36026117.669999994</v>
      </c>
      <c r="U253" s="21">
        <v>0.32668866625719944</v>
      </c>
      <c r="V253" s="20">
        <v>819</v>
      </c>
      <c r="W253" s="21">
        <v>0.36254980079681276</v>
      </c>
      <c r="X253" s="21"/>
      <c r="Y253" s="48"/>
      <c r="Z253" s="18">
        <v>34926558.00999999</v>
      </c>
      <c r="AA253" s="21">
        <v>0.32922263221154036</v>
      </c>
      <c r="AB253" s="20">
        <v>781</v>
      </c>
      <c r="AC253" s="21">
        <v>0.363932898415657</v>
      </c>
      <c r="AD253" s="21"/>
      <c r="AE253" s="48"/>
      <c r="AF253" s="18">
        <v>33517868.059999987</v>
      </c>
      <c r="AG253" s="21">
        <v>0.328766174030113</v>
      </c>
      <c r="AH253" s="20">
        <v>750</v>
      </c>
      <c r="AI253" s="21">
        <v>0.36319612590799033</v>
      </c>
      <c r="AJ253" s="21"/>
      <c r="AK253" s="48"/>
      <c r="AL253" s="18">
        <v>31252369.910000008</v>
      </c>
      <c r="AM253" s="21">
        <v>0.32490332947858086</v>
      </c>
      <c r="AN253" s="20">
        <v>698</v>
      </c>
      <c r="AO253" s="21">
        <v>0.35868448098663924</v>
      </c>
      <c r="AP253" s="21"/>
      <c r="AQ253" s="48"/>
      <c r="AR253" s="18">
        <v>31071417.720000003</v>
      </c>
      <c r="AS253" s="21">
        <v>0.35422217954153085</v>
      </c>
      <c r="AT253" s="20">
        <v>686</v>
      </c>
      <c r="AU253" s="21">
        <v>0.3908831908831909</v>
      </c>
      <c r="AV253" s="21"/>
      <c r="AW253" s="48"/>
      <c r="AX253" s="18">
        <v>29082683.77999999</v>
      </c>
      <c r="AY253" s="21">
        <v>0.3533528089705709</v>
      </c>
      <c r="AZ253" s="20">
        <v>643</v>
      </c>
      <c r="BA253" s="21">
        <v>0.399130974549969</v>
      </c>
      <c r="BB253" s="21"/>
    </row>
    <row r="254" spans="1:54" ht="1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</row>
    <row r="255" spans="1:54" ht="18.75" thickBot="1">
      <c r="A255" s="19"/>
      <c r="B255" s="52">
        <f>SUM(B251:B254)</f>
        <v>122925818.06999995</v>
      </c>
      <c r="C255" s="53"/>
      <c r="D255" s="54">
        <f>SUM(D251:D254)</f>
        <v>2648</v>
      </c>
      <c r="E255" s="48"/>
      <c r="F255" s="48"/>
      <c r="G255" s="48"/>
      <c r="H255" s="52">
        <f>SUM(H251:H254)</f>
        <v>118178796.87</v>
      </c>
      <c r="I255" s="53"/>
      <c r="J255" s="54">
        <f>SUM(J251:J254)</f>
        <v>2499</v>
      </c>
      <c r="K255" s="48"/>
      <c r="L255" s="48"/>
      <c r="M255" s="48"/>
      <c r="N255" s="52">
        <f>SUM(N251:N254)</f>
        <v>112626047.25</v>
      </c>
      <c r="O255" s="53"/>
      <c r="P255" s="54">
        <f>SUM(P251:P254)</f>
        <v>2356</v>
      </c>
      <c r="Q255" s="48"/>
      <c r="R255" s="48"/>
      <c r="S255" s="48"/>
      <c r="T255" s="52">
        <f>SUM(T251:T254)</f>
        <v>110276607.02999997</v>
      </c>
      <c r="U255" s="53"/>
      <c r="V255" s="54">
        <f>SUM(V251:V254)</f>
        <v>2259</v>
      </c>
      <c r="W255" s="48"/>
      <c r="X255" s="48"/>
      <c r="Y255" s="48"/>
      <c r="Z255" s="52">
        <f>SUM(Z251:Z254)</f>
        <v>106087961.74000002</v>
      </c>
      <c r="AA255" s="53"/>
      <c r="AB255" s="54">
        <f>SUM(AB251:AB254)</f>
        <v>2146</v>
      </c>
      <c r="AC255" s="48"/>
      <c r="AD255" s="48"/>
      <c r="AE255" s="48"/>
      <c r="AF255" s="52">
        <f>SUM(AF251:AF254)</f>
        <v>101950476.37999995</v>
      </c>
      <c r="AG255" s="53"/>
      <c r="AH255" s="54">
        <f>SUM(AH251:AH254)</f>
        <v>2065</v>
      </c>
      <c r="AI255" s="48"/>
      <c r="AJ255" s="48"/>
      <c r="AK255" s="48"/>
      <c r="AL255" s="52">
        <f>SUM(AL251:AL254)</f>
        <v>96189749.60999995</v>
      </c>
      <c r="AM255" s="53"/>
      <c r="AN255" s="54">
        <f>SUM(AN251:AN254)</f>
        <v>1946</v>
      </c>
      <c r="AO255" s="48"/>
      <c r="AP255" s="48"/>
      <c r="AQ255" s="48"/>
      <c r="AR255" s="52">
        <f>SUM(AR251:AR254)</f>
        <v>87717312.79</v>
      </c>
      <c r="AS255" s="53"/>
      <c r="AT255" s="54">
        <f>SUM(AT251:AT254)</f>
        <v>1755</v>
      </c>
      <c r="AU255" s="48"/>
      <c r="AV255" s="48"/>
      <c r="AW255" s="48"/>
      <c r="AX255" s="52">
        <f>SUM(AX251:AX254)</f>
        <v>82304945.76999995</v>
      </c>
      <c r="AY255" s="53"/>
      <c r="AZ255" s="54">
        <f>SUM(AZ251:AZ254)</f>
        <v>1611</v>
      </c>
      <c r="BA255" s="48"/>
      <c r="BB255" s="48"/>
    </row>
    <row r="256" spans="1:54" ht="18.75" thickTop="1">
      <c r="A256" s="19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</row>
  </sheetData>
  <mergeCells count="9">
    <mergeCell ref="AX1:BB1"/>
    <mergeCell ref="B1:F1"/>
    <mergeCell ref="H1:L1"/>
    <mergeCell ref="N1:R1"/>
    <mergeCell ref="T1:X1"/>
    <mergeCell ref="AR1:AV1"/>
    <mergeCell ref="AL1:AP1"/>
    <mergeCell ref="AF1:AJ1"/>
    <mergeCell ref="Z1:AD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25" r:id="rId1"/>
  <rowBreaks count="3" manualBreakCount="3">
    <brk id="76" max="53" man="1"/>
    <brk id="143" max="53" man="1"/>
    <brk id="211" max="53" man="1"/>
  </rowBreaks>
  <colBreaks count="1" manualBreakCount="1">
    <brk id="24" max="2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GiJimmy</cp:lastModifiedBy>
  <cp:lastPrinted>2003-10-22T10:56:38Z</cp:lastPrinted>
  <dcterms:created xsi:type="dcterms:W3CDTF">2001-03-29T15:08:33Z</dcterms:created>
  <dcterms:modified xsi:type="dcterms:W3CDTF">2004-02-16T10:35:50Z</dcterms:modified>
  <cp:category/>
  <cp:version/>
  <cp:contentType/>
  <cp:contentStatus/>
</cp:coreProperties>
</file>