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930" activeTab="0"/>
  </bookViews>
  <sheets>
    <sheet name="Summary" sheetId="1" r:id="rId1"/>
    <sheet name="Graphs" sheetId="2" r:id="rId2"/>
  </sheets>
  <definedNames>
    <definedName name="_xlnm.Print_Area" localSheetId="1">'Graphs'!$A$1:$Y$108</definedName>
    <definedName name="_xlnm.Print_Area" localSheetId="0">'Summary'!$A$1:$P$269</definedName>
  </definedNames>
  <calcPr fullCalcOnLoad="1"/>
</workbook>
</file>

<file path=xl/sharedStrings.xml><?xml version="1.0" encoding="utf-8"?>
<sst xmlns="http://schemas.openxmlformats.org/spreadsheetml/2006/main" count="53" uniqueCount="41">
  <si>
    <t>Class B Notes</t>
  </si>
  <si>
    <t>Class A Notes</t>
  </si>
  <si>
    <t>Class C Notes</t>
  </si>
  <si>
    <t>Lifetime Redemption Rate</t>
  </si>
  <si>
    <t xml:space="preserve">Quarterly Losses </t>
  </si>
  <si>
    <t>Spread Trap repayment in the quarter</t>
  </si>
  <si>
    <t>Quarterly surplus income to the Issuer</t>
  </si>
  <si>
    <t>Spread % (WA Funding Rate versus WA Interest Rate)</t>
  </si>
  <si>
    <t>Total Assets</t>
  </si>
  <si>
    <t>Balance of the First Loss Fund</t>
  </si>
  <si>
    <t>Car Loans</t>
  </si>
  <si>
    <t>Secured Loans</t>
  </si>
  <si>
    <t>Surplus Income as a % of the assets</t>
  </si>
  <si>
    <t>Losses as a % of the assets</t>
  </si>
  <si>
    <t>Total Notes</t>
  </si>
  <si>
    <t>Class B and C Notes as a % of the Total Notes</t>
  </si>
  <si>
    <t>Available Cash</t>
  </si>
  <si>
    <t>First Loss Fund as a % of the Notes</t>
  </si>
  <si>
    <t>WA Remaining Term (years)</t>
  </si>
  <si>
    <t>Quarterly Loss Rate (annualised)</t>
  </si>
  <si>
    <r>
      <t xml:space="preserve">     </t>
    </r>
    <r>
      <rPr>
        <b/>
        <u val="single"/>
        <sz val="10"/>
        <color indexed="12"/>
        <rFont val="Arial"/>
        <family val="2"/>
      </rPr>
      <t>Paragon Auto and Secured Finance (No.1) PLC</t>
    </r>
  </si>
  <si>
    <t>Car Finance Contracts</t>
  </si>
  <si>
    <t>Secured Loan Assets</t>
  </si>
  <si>
    <t>Performing Loans</t>
  </si>
  <si>
    <t>Quarterly Losses</t>
  </si>
  <si>
    <t>WA Interest Charging Rate</t>
  </si>
  <si>
    <t>&gt;3 Months Arrears</t>
  </si>
  <si>
    <t>Type of Car Finance Contract</t>
  </si>
  <si>
    <t>WA Loan Size</t>
  </si>
  <si>
    <t>WA Seasoning (months)</t>
  </si>
  <si>
    <t>Hire Purchase Agreement</t>
  </si>
  <si>
    <t>Conditional Sale Agreement</t>
  </si>
  <si>
    <t>WA LTV - Secured Loans</t>
  </si>
  <si>
    <t>WA LTV</t>
  </si>
  <si>
    <t>WA Nationwide Indexed LTV</t>
  </si>
  <si>
    <t>% of Car Loans</t>
  </si>
  <si>
    <t>% of Secured Loans</t>
  </si>
  <si>
    <t>% of Available Cash for Substitutions</t>
  </si>
  <si>
    <t>PARAGON AUTO AND SECURED FINANCE (NO.1) PLC</t>
  </si>
  <si>
    <t>Rating Agency Overcollateralisation Requirement</t>
  </si>
  <si>
    <t xml:space="preserve">WA Halifax Indexed LTV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</si>
</sst>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dd/mm/yyyy"/>
    <numFmt numFmtId="174" formatCode="_-* #,##0.0000_-;\-* #,##0.0000_-;_-* &quot;-&quot;??_-;_-@_-"/>
    <numFmt numFmtId="175" formatCode="0.000%"/>
    <numFmt numFmtId="176" formatCode="d\-mmm\-yy"/>
  </numFmts>
  <fonts count="41">
    <font>
      <sz val="10"/>
      <name val="Arial"/>
      <family val="0"/>
    </font>
    <font>
      <sz val="25.75"/>
      <name val="Arial"/>
      <family val="0"/>
    </font>
    <font>
      <sz val="34"/>
      <name val="Arial"/>
      <family val="0"/>
    </font>
    <font>
      <sz val="25.5"/>
      <name val="Arial"/>
      <family val="0"/>
    </font>
    <font>
      <sz val="37.75"/>
      <name val="Arial"/>
      <family val="0"/>
    </font>
    <font>
      <b/>
      <sz val="15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.25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8"/>
      <name val="Arial"/>
      <family val="2"/>
    </font>
    <font>
      <sz val="29.25"/>
      <name val="Arial"/>
      <family val="0"/>
    </font>
    <font>
      <sz val="25"/>
      <name val="Arial"/>
      <family val="0"/>
    </font>
    <font>
      <sz val="16.75"/>
      <name val="Arial"/>
      <family val="0"/>
    </font>
    <font>
      <b/>
      <sz val="9.5"/>
      <name val="Arial"/>
      <family val="2"/>
    </font>
    <font>
      <b/>
      <sz val="15.75"/>
      <name val="Arial"/>
      <family val="2"/>
    </font>
    <font>
      <sz val="29.75"/>
      <name val="Arial"/>
      <family val="0"/>
    </font>
    <font>
      <sz val="2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31.5"/>
      <name val="Arial"/>
      <family val="0"/>
    </font>
    <font>
      <sz val="28.5"/>
      <name val="Arial"/>
      <family val="0"/>
    </font>
    <font>
      <sz val="30"/>
      <name val="Arial"/>
      <family val="0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6.5"/>
      <name val="Arial"/>
      <family val="0"/>
    </font>
    <font>
      <sz val="18"/>
      <name val="Arial"/>
      <family val="0"/>
    </font>
    <font>
      <b/>
      <sz val="8.75"/>
      <name val="Arial"/>
      <family val="2"/>
    </font>
    <font>
      <sz val="15"/>
      <name val="Arial"/>
      <family val="0"/>
    </font>
    <font>
      <sz val="17.75"/>
      <name val="Arial"/>
      <family val="0"/>
    </font>
    <font>
      <b/>
      <sz val="9"/>
      <name val="Arial"/>
      <family val="2"/>
    </font>
    <font>
      <sz val="5.75"/>
      <name val="Arial"/>
      <family val="2"/>
    </font>
    <font>
      <sz val="15.75"/>
      <name val="Arial"/>
      <family val="0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3" fontId="10" fillId="2" borderId="0" xfId="0" applyNumberFormat="1" applyFont="1" applyFill="1" applyAlignment="1">
      <alignment/>
    </xf>
    <xf numFmtId="10" fontId="10" fillId="2" borderId="0" xfId="21" applyNumberFormat="1" applyFont="1" applyFill="1" applyAlignment="1">
      <alignment/>
    </xf>
    <xf numFmtId="10" fontId="10" fillId="2" borderId="0" xfId="0" applyNumberFormat="1" applyFont="1" applyFill="1" applyAlignment="1">
      <alignment/>
    </xf>
    <xf numFmtId="10" fontId="10" fillId="2" borderId="0" xfId="21" applyNumberFormat="1" applyFont="1" applyFill="1" applyAlignment="1">
      <alignment/>
    </xf>
    <xf numFmtId="164" fontId="10" fillId="2" borderId="0" xfId="0" applyNumberFormat="1" applyFont="1" applyFill="1" applyAlignment="1">
      <alignment/>
    </xf>
    <xf numFmtId="9" fontId="10" fillId="2" borderId="0" xfId="0" applyNumberFormat="1" applyFont="1" applyFill="1" applyAlignment="1">
      <alignment/>
    </xf>
    <xf numFmtId="0" fontId="11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10" fontId="10" fillId="2" borderId="0" xfId="21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10" fillId="2" borderId="0" xfId="21" applyNumberFormat="1" applyFont="1" applyFill="1" applyAlignment="1">
      <alignment/>
    </xf>
    <xf numFmtId="3" fontId="10" fillId="2" borderId="0" xfId="0" applyNumberFormat="1" applyFont="1" applyFill="1" applyAlignment="1">
      <alignment/>
    </xf>
    <xf numFmtId="1" fontId="10" fillId="2" borderId="0" xfId="0" applyNumberFormat="1" applyFont="1" applyFill="1" applyAlignment="1">
      <alignment/>
    </xf>
    <xf numFmtId="1" fontId="10" fillId="2" borderId="0" xfId="21" applyNumberFormat="1" applyFont="1" applyFill="1" applyAlignment="1">
      <alignment/>
    </xf>
    <xf numFmtId="1" fontId="10" fillId="2" borderId="0" xfId="21" applyNumberFormat="1" applyFont="1" applyFill="1" applyAlignment="1">
      <alignment/>
    </xf>
    <xf numFmtId="3" fontId="10" fillId="2" borderId="0" xfId="0" applyNumberFormat="1" applyFont="1" applyFill="1" applyAlignment="1">
      <alignment horizontal="right"/>
    </xf>
    <xf numFmtId="176" fontId="12" fillId="2" borderId="0" xfId="0" applyNumberFormat="1" applyFont="1" applyFill="1" applyAlignment="1">
      <alignment/>
    </xf>
    <xf numFmtId="176" fontId="12" fillId="2" borderId="0" xfId="0" applyNumberFormat="1" applyFont="1" applyFill="1" applyAlignment="1">
      <alignment/>
    </xf>
    <xf numFmtId="2" fontId="10" fillId="2" borderId="0" xfId="21" applyNumberFormat="1" applyFont="1" applyFill="1" applyAlignment="1">
      <alignment horizontal="right"/>
    </xf>
    <xf numFmtId="2" fontId="10" fillId="2" borderId="0" xfId="21" applyNumberFormat="1" applyFont="1" applyFill="1" applyAlignment="1">
      <alignment/>
    </xf>
    <xf numFmtId="15" fontId="12" fillId="2" borderId="0" xfId="0" applyNumberFormat="1" applyFont="1" applyFill="1" applyAlignment="1">
      <alignment/>
    </xf>
    <xf numFmtId="164" fontId="10" fillId="2" borderId="0" xfId="21" applyNumberFormat="1" applyFont="1" applyFill="1" applyAlignment="1">
      <alignment/>
    </xf>
    <xf numFmtId="164" fontId="10" fillId="2" borderId="0" xfId="21" applyNumberFormat="1" applyFont="1" applyFill="1" applyAlignment="1">
      <alignment/>
    </xf>
    <xf numFmtId="0" fontId="31" fillId="2" borderId="0" xfId="0" applyFont="1" applyFill="1" applyAlignment="1">
      <alignment/>
    </xf>
    <xf numFmtId="2" fontId="10" fillId="2" borderId="0" xfId="0" applyNumberFormat="1" applyFont="1" applyFill="1" applyAlignment="1">
      <alignment/>
    </xf>
    <xf numFmtId="0" fontId="31" fillId="2" borderId="0" xfId="0" applyNumberFormat="1" applyFont="1" applyFill="1" applyAlignment="1">
      <alignment/>
    </xf>
    <xf numFmtId="3" fontId="10" fillId="2" borderId="0" xfId="15" applyNumberFormat="1" applyFont="1" applyFill="1" applyAlignment="1">
      <alignment/>
    </xf>
    <xf numFmtId="3" fontId="10" fillId="2" borderId="0" xfId="15" applyNumberFormat="1" applyFont="1" applyFill="1" applyAlignment="1">
      <alignment/>
    </xf>
    <xf numFmtId="2" fontId="10" fillId="2" borderId="0" xfId="21" applyNumberFormat="1" applyFont="1" applyFill="1" applyAlignment="1">
      <alignment/>
    </xf>
    <xf numFmtId="4" fontId="10" fillId="2" borderId="0" xfId="21" applyNumberFormat="1" applyFont="1" applyFill="1" applyAlignment="1">
      <alignment/>
    </xf>
    <xf numFmtId="4" fontId="10" fillId="2" borderId="0" xfId="21" applyNumberFormat="1" applyFont="1" applyFill="1" applyAlignment="1">
      <alignment/>
    </xf>
    <xf numFmtId="4" fontId="10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Quarterly Losses (Both Asset Types)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Summary!$A$17</c:f>
              <c:strCache>
                <c:ptCount val="1"/>
                <c:pt idx="0">
                  <c:v>Quarterly Losses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Summary!$B$17:$S$17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0"/>
        <c:axId val="19444706"/>
        <c:axId val="40784627"/>
      </c:barChart>
      <c:catAx>
        <c:axId val="19444706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784627"/>
        <c:crosses val="autoZero"/>
        <c:auto val="1"/>
        <c:lblOffset val="100"/>
        <c:noMultiLvlLbl val="0"/>
      </c:catAx>
      <c:valAx>
        <c:axId val="40784627"/>
        <c:scaling>
          <c:orientation val="minMax"/>
          <c:max val="3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444706"/>
        <c:crossesAt val="1"/>
        <c:crossBetween val="between"/>
        <c:dispUnits/>
        <c:majorUnit val="25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W A Interest Charging Rate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45"/>
          <c:w val="0.985"/>
          <c:h val="0.6"/>
        </c:manualLayout>
      </c:layout>
      <c:lineChart>
        <c:grouping val="standard"/>
        <c:varyColors val="0"/>
        <c:ser>
          <c:idx val="1"/>
          <c:order val="0"/>
          <c:tx>
            <c:strRef>
              <c:f>Summary!$A$46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Summary!$B$46:$Q$46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Summary!$A$47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Summary!$B$47:$Q$47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axId val="63955036"/>
        <c:axId val="38724413"/>
      </c:lineChart>
      <c:catAx>
        <c:axId val="63955036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724413"/>
        <c:crossesAt val="0"/>
        <c:auto val="1"/>
        <c:lblOffset val="20"/>
        <c:noMultiLvlLbl val="0"/>
      </c:catAx>
      <c:valAx>
        <c:axId val="38724413"/>
        <c:scaling>
          <c:orientation val="minMax"/>
          <c:max val="0.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955036"/>
        <c:crossesAt val="1"/>
        <c:crossBetween val="between"/>
        <c:dispUnits/>
        <c:majorUnit val="0.02"/>
        <c:minorUnit val="0.0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381"/>
          <c:y val="0.88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875"/>
          <c:w val="0.985"/>
          <c:h val="0.706"/>
        </c:manualLayout>
      </c:layout>
      <c:lineChart>
        <c:grouping val="standard"/>
        <c:varyColors val="0"/>
        <c:ser>
          <c:idx val="1"/>
          <c:order val="0"/>
          <c:tx>
            <c:strRef>
              <c:f>Summary!$A$34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Summary!$B$4:$P$4</c:f>
              <c:strCache>
                <c:ptCount val="15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Summary!$B$34:$T$34</c:f>
              <c:numCache>
                <c:ptCount val="19"/>
                <c:pt idx="0">
                  <c:v>0.006</c:v>
                </c:pt>
                <c:pt idx="1">
                  <c:v>0.006</c:v>
                </c:pt>
                <c:pt idx="2">
                  <c:v>0.006</c:v>
                </c:pt>
                <c:pt idx="3">
                  <c:v>0.005</c:v>
                </c:pt>
                <c:pt idx="4">
                  <c:v>0.006</c:v>
                </c:pt>
                <c:pt idx="5">
                  <c:v>0.007</c:v>
                </c:pt>
                <c:pt idx="6">
                  <c:v>0.007</c:v>
                </c:pt>
                <c:pt idx="7">
                  <c:v>0.006</c:v>
                </c:pt>
                <c:pt idx="8">
                  <c:v>0.007</c:v>
                </c:pt>
                <c:pt idx="9">
                  <c:v>0.006</c:v>
                </c:pt>
                <c:pt idx="10">
                  <c:v>0.007</c:v>
                </c:pt>
                <c:pt idx="11">
                  <c:v>0.008</c:v>
                </c:pt>
                <c:pt idx="12">
                  <c:v>0.009</c:v>
                </c:pt>
                <c:pt idx="13">
                  <c:v>0.01</c:v>
                </c:pt>
                <c:pt idx="14">
                  <c:v>0.012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Summary!$B$4:$P$4</c:f>
              <c:strCache>
                <c:ptCount val="15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Summary!$B$35:$T$35</c:f>
              <c:numCache>
                <c:ptCount val="19"/>
                <c:pt idx="0">
                  <c:v>0.008</c:v>
                </c:pt>
                <c:pt idx="1">
                  <c:v>0.009</c:v>
                </c:pt>
                <c:pt idx="2">
                  <c:v>0.015</c:v>
                </c:pt>
                <c:pt idx="3">
                  <c:v>0.018</c:v>
                </c:pt>
                <c:pt idx="4">
                  <c:v>0.018</c:v>
                </c:pt>
                <c:pt idx="5">
                  <c:v>0.017</c:v>
                </c:pt>
                <c:pt idx="6">
                  <c:v>0.017</c:v>
                </c:pt>
                <c:pt idx="7">
                  <c:v>0.016</c:v>
                </c:pt>
                <c:pt idx="8">
                  <c:v>0.0121</c:v>
                </c:pt>
                <c:pt idx="9">
                  <c:v>0.01</c:v>
                </c:pt>
                <c:pt idx="10">
                  <c:v>0.014</c:v>
                </c:pt>
                <c:pt idx="11">
                  <c:v>0.01</c:v>
                </c:pt>
                <c:pt idx="12">
                  <c:v>0.01</c:v>
                </c:pt>
                <c:pt idx="13">
                  <c:v>0.013</c:v>
                </c:pt>
                <c:pt idx="14">
                  <c:v>0.012</c:v>
                </c:pt>
              </c:numCache>
            </c:numRef>
          </c:val>
          <c:smooth val="1"/>
        </c:ser>
        <c:axId val="12975398"/>
        <c:axId val="49669719"/>
      </c:lineChart>
      <c:dateAx>
        <c:axId val="12975398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69719"/>
        <c:crossesAt val="0"/>
        <c:auto val="0"/>
        <c:majorUnit val="3"/>
        <c:majorTimeUnit val="months"/>
        <c:noMultiLvlLbl val="0"/>
      </c:dateAx>
      <c:valAx>
        <c:axId val="49669719"/>
        <c:scaling>
          <c:orientation val="minMax"/>
          <c:max val="0.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75398"/>
        <c:crossesAt val="1"/>
        <c:crossBetween val="between"/>
        <c:dispUnits/>
        <c:majorUnit val="0.02"/>
        <c:minorUnit val="0.0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3635"/>
          <c:y val="0.86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Losses by Asset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07875"/>
          <c:w val="0.9265"/>
          <c:h val="0.714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Summary!$A$38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Summary!$B$38:$T$38</c:f>
              <c:numCache>
                <c:ptCount val="19"/>
                <c:pt idx="0">
                  <c:v>132</c:v>
                </c:pt>
                <c:pt idx="1">
                  <c:v>267</c:v>
                </c:pt>
                <c:pt idx="2">
                  <c:v>190</c:v>
                </c:pt>
                <c:pt idx="3">
                  <c:v>238</c:v>
                </c:pt>
                <c:pt idx="4">
                  <c:v>291</c:v>
                </c:pt>
                <c:pt idx="5">
                  <c:v>474</c:v>
                </c:pt>
                <c:pt idx="6">
                  <c:v>476</c:v>
                </c:pt>
                <c:pt idx="7">
                  <c:v>967</c:v>
                </c:pt>
                <c:pt idx="8">
                  <c:v>720</c:v>
                </c:pt>
                <c:pt idx="9">
                  <c:v>1458</c:v>
                </c:pt>
                <c:pt idx="10">
                  <c:v>900</c:v>
                </c:pt>
                <c:pt idx="11">
                  <c:v>754</c:v>
                </c:pt>
                <c:pt idx="12">
                  <c:v>585</c:v>
                </c:pt>
                <c:pt idx="13">
                  <c:v>424</c:v>
                </c:pt>
                <c:pt idx="14">
                  <c:v>619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Summary!$A$39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Summary!$B$39:$T$39</c:f>
              <c:numCache>
                <c:ptCount val="19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76</c:v>
                </c:pt>
                <c:pt idx="4">
                  <c:v>62</c:v>
                </c:pt>
                <c:pt idx="5">
                  <c:v>91</c:v>
                </c:pt>
                <c:pt idx="6">
                  <c:v>137</c:v>
                </c:pt>
                <c:pt idx="7">
                  <c:v>54</c:v>
                </c:pt>
                <c:pt idx="8">
                  <c:v>14</c:v>
                </c:pt>
                <c:pt idx="9">
                  <c:v>126</c:v>
                </c:pt>
                <c:pt idx="10">
                  <c:v>63</c:v>
                </c:pt>
                <c:pt idx="11">
                  <c:v>100</c:v>
                </c:pt>
                <c:pt idx="12">
                  <c:v>33</c:v>
                </c:pt>
                <c:pt idx="13">
                  <c:v>28</c:v>
                </c:pt>
                <c:pt idx="14">
                  <c:v>32</c:v>
                </c:pt>
              </c:numCache>
            </c:numRef>
          </c:val>
          <c:smooth val="1"/>
        </c:ser>
        <c:axId val="44374288"/>
        <c:axId val="63824273"/>
      </c:lineChart>
      <c:dateAx>
        <c:axId val="44374288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24273"/>
        <c:crossesAt val="0"/>
        <c:auto val="0"/>
        <c:majorUnit val="3"/>
        <c:majorTimeUnit val="months"/>
        <c:noMultiLvlLbl val="0"/>
      </c:dateAx>
      <c:valAx>
        <c:axId val="63824273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74288"/>
        <c:crossesAt val="1"/>
        <c:crossBetween val="between"/>
        <c:dispUnits/>
        <c:majorUnit val="150"/>
        <c:minorUnit val="10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36425"/>
          <c:y val="0.8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Quarterly Losses (Both Asset Types)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Summary!$A$17</c:f>
              <c:strCache>
                <c:ptCount val="1"/>
                <c:pt idx="0">
                  <c:v>Quarterly Losses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Summary!$B$17:$T$17</c:f>
              <c:numCache>
                <c:ptCount val="19"/>
                <c:pt idx="0">
                  <c:v>150</c:v>
                </c:pt>
                <c:pt idx="1">
                  <c:v>274</c:v>
                </c:pt>
                <c:pt idx="2">
                  <c:v>197</c:v>
                </c:pt>
                <c:pt idx="3">
                  <c:v>314</c:v>
                </c:pt>
                <c:pt idx="4">
                  <c:v>353</c:v>
                </c:pt>
                <c:pt idx="5">
                  <c:v>565</c:v>
                </c:pt>
                <c:pt idx="6">
                  <c:v>613</c:v>
                </c:pt>
                <c:pt idx="7">
                  <c:v>1021</c:v>
                </c:pt>
                <c:pt idx="8">
                  <c:v>734</c:v>
                </c:pt>
                <c:pt idx="9">
                  <c:v>1584</c:v>
                </c:pt>
                <c:pt idx="10">
                  <c:v>963</c:v>
                </c:pt>
                <c:pt idx="11">
                  <c:v>854</c:v>
                </c:pt>
                <c:pt idx="12">
                  <c:v>618</c:v>
                </c:pt>
                <c:pt idx="13">
                  <c:v>452</c:v>
                </c:pt>
                <c:pt idx="14">
                  <c:v>651</c:v>
                </c:pt>
              </c:numCache>
            </c:numRef>
          </c:val>
        </c:ser>
        <c:gapWidth val="0"/>
        <c:axId val="37547546"/>
        <c:axId val="2383595"/>
      </c:barChart>
      <c:dateAx>
        <c:axId val="37547546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3595"/>
        <c:crosses val="autoZero"/>
        <c:auto val="0"/>
        <c:majorUnit val="3"/>
        <c:majorTimeUnit val="months"/>
        <c:noMultiLvlLbl val="0"/>
      </c:dateAx>
      <c:valAx>
        <c:axId val="2383595"/>
        <c:scaling>
          <c:orientation val="minMax"/>
          <c:max val="3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47546"/>
        <c:crossesAt val="1"/>
        <c:crossBetween val="between"/>
        <c:dispUnits/>
        <c:majorUnit val="25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Lifetime Redemption Rate by Asset Type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325"/>
          <c:w val="0.985"/>
          <c:h val="0.714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Summary!$A$42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Summary!$B$42:$T$42</c:f>
              <c:numCache>
                <c:ptCount val="19"/>
                <c:pt idx="0">
                  <c:v>0.118</c:v>
                </c:pt>
                <c:pt idx="1">
                  <c:v>0.1604</c:v>
                </c:pt>
                <c:pt idx="2">
                  <c:v>0.172</c:v>
                </c:pt>
                <c:pt idx="3">
                  <c:v>0.181</c:v>
                </c:pt>
                <c:pt idx="4">
                  <c:v>0.179</c:v>
                </c:pt>
                <c:pt idx="5">
                  <c:v>0.1838</c:v>
                </c:pt>
                <c:pt idx="6">
                  <c:v>0.1855</c:v>
                </c:pt>
                <c:pt idx="7">
                  <c:v>0.1872</c:v>
                </c:pt>
                <c:pt idx="8">
                  <c:v>0.1847</c:v>
                </c:pt>
                <c:pt idx="9">
                  <c:v>0.1849</c:v>
                </c:pt>
                <c:pt idx="10">
                  <c:v>0.1845</c:v>
                </c:pt>
                <c:pt idx="11">
                  <c:v>0.1841</c:v>
                </c:pt>
                <c:pt idx="12">
                  <c:v>0.18</c:v>
                </c:pt>
                <c:pt idx="13">
                  <c:v>0.1773</c:v>
                </c:pt>
                <c:pt idx="14">
                  <c:v>0.1743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Summary!$A$43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Summary!$B$43:$T$43</c:f>
              <c:numCache>
                <c:ptCount val="19"/>
                <c:pt idx="0">
                  <c:v>0.1453</c:v>
                </c:pt>
                <c:pt idx="1">
                  <c:v>0.2059</c:v>
                </c:pt>
                <c:pt idx="2">
                  <c:v>0.2442</c:v>
                </c:pt>
                <c:pt idx="3">
                  <c:v>0.2672</c:v>
                </c:pt>
                <c:pt idx="4">
                  <c:v>0.2798</c:v>
                </c:pt>
                <c:pt idx="5">
                  <c:v>0.2937</c:v>
                </c:pt>
                <c:pt idx="6">
                  <c:v>0.299</c:v>
                </c:pt>
                <c:pt idx="7">
                  <c:v>0.3091</c:v>
                </c:pt>
                <c:pt idx="8">
                  <c:v>0.3158</c:v>
                </c:pt>
                <c:pt idx="9">
                  <c:v>0.3201</c:v>
                </c:pt>
                <c:pt idx="10">
                  <c:v>0.3251</c:v>
                </c:pt>
                <c:pt idx="11">
                  <c:v>0.3336</c:v>
                </c:pt>
                <c:pt idx="12">
                  <c:v>0.3359</c:v>
                </c:pt>
                <c:pt idx="13">
                  <c:v>0.3385</c:v>
                </c:pt>
                <c:pt idx="14">
                  <c:v>0.3443</c:v>
                </c:pt>
              </c:numCache>
            </c:numRef>
          </c:val>
          <c:smooth val="1"/>
        </c:ser>
        <c:axId val="21452356"/>
        <c:axId val="58853477"/>
      </c:lineChart>
      <c:dateAx>
        <c:axId val="21452356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53477"/>
        <c:crossesAt val="0"/>
        <c:auto val="0"/>
        <c:majorUnit val="3"/>
        <c:majorTimeUnit val="months"/>
        <c:noMultiLvlLbl val="0"/>
      </c:dateAx>
      <c:valAx>
        <c:axId val="58853477"/>
        <c:scaling>
          <c:orientation val="minMax"/>
          <c:max val="0.4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52356"/>
        <c:crossesAt val="1"/>
        <c:crossBetween val="between"/>
        <c:dispUnits/>
        <c:majorUnit val="0.05"/>
        <c:minorUnit val="0.0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345"/>
          <c:y val="0.92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W A Interest Charging Rate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375"/>
          <c:w val="0.98475"/>
          <c:h val="0.787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Summary!$A$46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Summary!$B$46:$T$46</c:f>
              <c:numCache>
                <c:ptCount val="19"/>
                <c:pt idx="0">
                  <c:v>0.1372</c:v>
                </c:pt>
                <c:pt idx="1">
                  <c:v>0.1334</c:v>
                </c:pt>
                <c:pt idx="2">
                  <c:v>0.1323</c:v>
                </c:pt>
                <c:pt idx="3">
                  <c:v>0.1317</c:v>
                </c:pt>
                <c:pt idx="4">
                  <c:v>0.1301</c:v>
                </c:pt>
                <c:pt idx="5">
                  <c:v>0.1287</c:v>
                </c:pt>
                <c:pt idx="6">
                  <c:v>0.1243</c:v>
                </c:pt>
                <c:pt idx="7">
                  <c:v>0.12</c:v>
                </c:pt>
                <c:pt idx="8">
                  <c:v>0.1166</c:v>
                </c:pt>
                <c:pt idx="9">
                  <c:v>0.111</c:v>
                </c:pt>
                <c:pt idx="10">
                  <c:v>0.1088</c:v>
                </c:pt>
                <c:pt idx="11">
                  <c:v>0.1061</c:v>
                </c:pt>
                <c:pt idx="12">
                  <c:v>0.1054</c:v>
                </c:pt>
                <c:pt idx="13">
                  <c:v>0.1044</c:v>
                </c:pt>
                <c:pt idx="14">
                  <c:v>0.1034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Summary!$A$47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Summary!$B$47:$T$47</c:f>
              <c:numCache>
                <c:ptCount val="19"/>
                <c:pt idx="0">
                  <c:v>0.1251</c:v>
                </c:pt>
                <c:pt idx="1">
                  <c:v>0.1235</c:v>
                </c:pt>
                <c:pt idx="2">
                  <c:v>0.1225</c:v>
                </c:pt>
                <c:pt idx="3">
                  <c:v>0.1219</c:v>
                </c:pt>
                <c:pt idx="4">
                  <c:v>0.1161</c:v>
                </c:pt>
                <c:pt idx="5">
                  <c:v>0.1135</c:v>
                </c:pt>
                <c:pt idx="6">
                  <c:v>0.1115</c:v>
                </c:pt>
                <c:pt idx="7">
                  <c:v>0.1095</c:v>
                </c:pt>
                <c:pt idx="8">
                  <c:v>0.1055</c:v>
                </c:pt>
                <c:pt idx="9">
                  <c:v>0.1013</c:v>
                </c:pt>
                <c:pt idx="10">
                  <c:v>0.1001</c:v>
                </c:pt>
                <c:pt idx="11">
                  <c:v>0.0952</c:v>
                </c:pt>
                <c:pt idx="12">
                  <c:v>0.0941</c:v>
                </c:pt>
                <c:pt idx="13">
                  <c:v>0.097</c:v>
                </c:pt>
                <c:pt idx="14">
                  <c:v>0.0939</c:v>
                </c:pt>
              </c:numCache>
            </c:numRef>
          </c:val>
          <c:smooth val="1"/>
        </c:ser>
        <c:axId val="59919246"/>
        <c:axId val="2402303"/>
      </c:lineChart>
      <c:dateAx>
        <c:axId val="59919246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2303"/>
        <c:crossesAt val="0"/>
        <c:auto val="0"/>
        <c:majorUnit val="3"/>
        <c:majorTimeUnit val="months"/>
        <c:noMultiLvlLbl val="0"/>
      </c:dateAx>
      <c:valAx>
        <c:axId val="2402303"/>
        <c:scaling>
          <c:orientation val="minMax"/>
          <c:max val="0.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19246"/>
        <c:crossesAt val="1"/>
        <c:crossBetween val="between"/>
        <c:dispUnits/>
        <c:majorUnit val="0.02"/>
        <c:minorUnit val="0.0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37475"/>
          <c:y val="0.93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835"/>
          <c:w val="0.9495"/>
          <c:h val="0.7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Summary!$B$4:$P$4</c:f>
              <c:strCache>
                <c:ptCount val="15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Summary!$B$9:$T$9</c:f>
              <c:numCache>
                <c:ptCount val="19"/>
                <c:pt idx="0">
                  <c:v>168668</c:v>
                </c:pt>
                <c:pt idx="1">
                  <c:v>168668</c:v>
                </c:pt>
                <c:pt idx="2">
                  <c:v>168668</c:v>
                </c:pt>
                <c:pt idx="3">
                  <c:v>168668</c:v>
                </c:pt>
                <c:pt idx="4">
                  <c:v>168668</c:v>
                </c:pt>
                <c:pt idx="5">
                  <c:v>168668</c:v>
                </c:pt>
                <c:pt idx="6">
                  <c:v>168668</c:v>
                </c:pt>
                <c:pt idx="7">
                  <c:v>168668</c:v>
                </c:pt>
                <c:pt idx="8">
                  <c:v>168668</c:v>
                </c:pt>
                <c:pt idx="9">
                  <c:v>168668</c:v>
                </c:pt>
                <c:pt idx="10">
                  <c:v>168668</c:v>
                </c:pt>
                <c:pt idx="11">
                  <c:v>168668</c:v>
                </c:pt>
                <c:pt idx="12">
                  <c:v>168668</c:v>
                </c:pt>
                <c:pt idx="13">
                  <c:v>168668</c:v>
                </c:pt>
                <c:pt idx="14">
                  <c:v>168668</c:v>
                </c:pt>
              </c:numCache>
            </c:numRef>
          </c:val>
        </c:ser>
        <c:ser>
          <c:idx val="1"/>
          <c:order val="1"/>
          <c:tx>
            <c:strRef>
              <c:f>Summary!$A$10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Summary!$B$4:$P$4</c:f>
              <c:strCache>
                <c:ptCount val="15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Summary!$B$10:$T$10</c:f>
              <c:numCache>
                <c:ptCount val="19"/>
                <c:pt idx="0">
                  <c:v>16580</c:v>
                </c:pt>
                <c:pt idx="1">
                  <c:v>16580</c:v>
                </c:pt>
                <c:pt idx="2">
                  <c:v>16580</c:v>
                </c:pt>
                <c:pt idx="3">
                  <c:v>16580</c:v>
                </c:pt>
                <c:pt idx="4">
                  <c:v>16580</c:v>
                </c:pt>
                <c:pt idx="5">
                  <c:v>16580</c:v>
                </c:pt>
                <c:pt idx="6">
                  <c:v>16580</c:v>
                </c:pt>
                <c:pt idx="7">
                  <c:v>16580</c:v>
                </c:pt>
                <c:pt idx="8">
                  <c:v>16580</c:v>
                </c:pt>
                <c:pt idx="9">
                  <c:v>16580</c:v>
                </c:pt>
                <c:pt idx="10">
                  <c:v>16580</c:v>
                </c:pt>
                <c:pt idx="11">
                  <c:v>16580</c:v>
                </c:pt>
                <c:pt idx="12">
                  <c:v>16580</c:v>
                </c:pt>
                <c:pt idx="13">
                  <c:v>16580</c:v>
                </c:pt>
                <c:pt idx="14">
                  <c:v>16580</c:v>
                </c:pt>
              </c:numCache>
            </c:numRef>
          </c:val>
        </c:ser>
        <c:ser>
          <c:idx val="2"/>
          <c:order val="2"/>
          <c:tx>
            <c:strRef>
              <c:f>Summary!$A$11</c:f>
              <c:strCache>
                <c:ptCount val="1"/>
                <c:pt idx="0">
                  <c:v>Class C Notes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Summary!$B$4:$P$4</c:f>
              <c:strCache>
                <c:ptCount val="15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Summary!$B$11:$T$11</c:f>
              <c:numCache>
                <c:ptCount val="19"/>
                <c:pt idx="0">
                  <c:v>9750</c:v>
                </c:pt>
                <c:pt idx="1">
                  <c:v>9750</c:v>
                </c:pt>
                <c:pt idx="2">
                  <c:v>9750</c:v>
                </c:pt>
                <c:pt idx="3">
                  <c:v>9750</c:v>
                </c:pt>
                <c:pt idx="4">
                  <c:v>9750</c:v>
                </c:pt>
                <c:pt idx="5">
                  <c:v>9750</c:v>
                </c:pt>
                <c:pt idx="6">
                  <c:v>9750</c:v>
                </c:pt>
                <c:pt idx="7">
                  <c:v>9750</c:v>
                </c:pt>
                <c:pt idx="8">
                  <c:v>9750</c:v>
                </c:pt>
                <c:pt idx="9">
                  <c:v>9750</c:v>
                </c:pt>
                <c:pt idx="10">
                  <c:v>9750</c:v>
                </c:pt>
                <c:pt idx="11">
                  <c:v>9750</c:v>
                </c:pt>
                <c:pt idx="12">
                  <c:v>9750</c:v>
                </c:pt>
                <c:pt idx="13">
                  <c:v>9750</c:v>
                </c:pt>
                <c:pt idx="14">
                  <c:v>9750</c:v>
                </c:pt>
              </c:numCache>
            </c:numRef>
          </c:val>
        </c:ser>
        <c:overlap val="100"/>
        <c:gapWidth val="0"/>
        <c:axId val="21620728"/>
        <c:axId val="60368825"/>
      </c:barChart>
      <c:dateAx>
        <c:axId val="21620728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68825"/>
        <c:crosses val="autoZero"/>
        <c:auto val="0"/>
        <c:majorUnit val="3"/>
        <c:majorTimeUnit val="months"/>
        <c:noMultiLvlLbl val="0"/>
      </c:dateAx>
      <c:valAx>
        <c:axId val="60368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2072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2"/>
          <c:y val="0.93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Asset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78"/>
          <c:w val="0.96525"/>
          <c:h val="0.740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Summary!$A$23</c:f>
              <c:strCache>
                <c:ptCount val="1"/>
                <c:pt idx="0">
                  <c:v>% of Car Loans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Summary!$B$23:$T$23</c:f>
              <c:numCache>
                <c:ptCount val="19"/>
                <c:pt idx="0">
                  <c:v>0.380837132030581</c:v>
                </c:pt>
                <c:pt idx="1">
                  <c:v>0.46328893918877956</c:v>
                </c:pt>
                <c:pt idx="2">
                  <c:v>0.46305147430326793</c:v>
                </c:pt>
                <c:pt idx="3">
                  <c:v>0.4812604838220731</c:v>
                </c:pt>
                <c:pt idx="4">
                  <c:v>0.47119096218750633</c:v>
                </c:pt>
                <c:pt idx="5">
                  <c:v>0.44111376083749315</c:v>
                </c:pt>
                <c:pt idx="6">
                  <c:v>0.46268264586406904</c:v>
                </c:pt>
                <c:pt idx="7">
                  <c:v>0.4692508235484327</c:v>
                </c:pt>
                <c:pt idx="8">
                  <c:v>0.4480457145166832</c:v>
                </c:pt>
                <c:pt idx="9">
                  <c:v>0.470362361310402</c:v>
                </c:pt>
                <c:pt idx="10">
                  <c:v>0.43090277076049394</c:v>
                </c:pt>
                <c:pt idx="11">
                  <c:v>0.40361451870414905</c:v>
                </c:pt>
                <c:pt idx="12">
                  <c:v>0.3517107576645581</c:v>
                </c:pt>
                <c:pt idx="13">
                  <c:v>0.3120035973403933</c:v>
                </c:pt>
                <c:pt idx="14">
                  <c:v>0.2847709221721469</c:v>
                </c:pt>
              </c:numCache>
            </c:numRef>
          </c:val>
        </c:ser>
        <c:ser>
          <c:idx val="4"/>
          <c:order val="1"/>
          <c:tx>
            <c:strRef>
              <c:f>Summary!$A$24</c:f>
              <c:strCache>
                <c:ptCount val="1"/>
                <c:pt idx="0">
                  <c:v>% of Secured Loans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Summary!$B$24:$T$24</c:f>
              <c:numCache>
                <c:ptCount val="19"/>
                <c:pt idx="0">
                  <c:v>0.3539941442804182</c:v>
                </c:pt>
                <c:pt idx="1">
                  <c:v>0.42746710858713444</c:v>
                </c:pt>
                <c:pt idx="2">
                  <c:v>0.4267092419312463</c:v>
                </c:pt>
                <c:pt idx="3">
                  <c:v>0.40056789474747884</c:v>
                </c:pt>
                <c:pt idx="4">
                  <c:v>0.3976475819001233</c:v>
                </c:pt>
                <c:pt idx="5">
                  <c:v>0.4054081364564176</c:v>
                </c:pt>
                <c:pt idx="6">
                  <c:v>0.40084072674359855</c:v>
                </c:pt>
                <c:pt idx="7">
                  <c:v>0.38472848163941714</c:v>
                </c:pt>
                <c:pt idx="8">
                  <c:v>0.41372951233806915</c:v>
                </c:pt>
                <c:pt idx="9">
                  <c:v>0.46989753642812393</c:v>
                </c:pt>
                <c:pt idx="10">
                  <c:v>0.4224550837695277</c:v>
                </c:pt>
                <c:pt idx="11">
                  <c:v>0.5291172369192215</c:v>
                </c:pt>
                <c:pt idx="12">
                  <c:v>0.5002829368848649</c:v>
                </c:pt>
                <c:pt idx="13">
                  <c:v>0.5363573897051394</c:v>
                </c:pt>
                <c:pt idx="14">
                  <c:v>0.5537630605687032</c:v>
                </c:pt>
              </c:numCache>
            </c:numRef>
          </c:val>
        </c:ser>
        <c:ser>
          <c:idx val="3"/>
          <c:order val="2"/>
          <c:tx>
            <c:strRef>
              <c:f>Summary!$A$25</c:f>
              <c:strCache>
                <c:ptCount val="1"/>
                <c:pt idx="0">
                  <c:v>% of Available Cash for Substitutions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Summary!$B$25:$T$25</c:f>
              <c:numCache>
                <c:ptCount val="19"/>
                <c:pt idx="0">
                  <c:v>0.2651687236890008</c:v>
                </c:pt>
                <c:pt idx="1">
                  <c:v>0.10924395222408602</c:v>
                </c:pt>
                <c:pt idx="2">
                  <c:v>0.11023928376548574</c:v>
                </c:pt>
                <c:pt idx="3">
                  <c:v>0.11817162143044806</c:v>
                </c:pt>
                <c:pt idx="4">
                  <c:v>0.1311614559123704</c:v>
                </c:pt>
                <c:pt idx="5">
                  <c:v>0.1534781027060892</c:v>
                </c:pt>
                <c:pt idx="6">
                  <c:v>0.1364766273923324</c:v>
                </c:pt>
                <c:pt idx="7">
                  <c:v>0.14602069481215013</c:v>
                </c:pt>
                <c:pt idx="8">
                  <c:v>0.13822477314524767</c:v>
                </c:pt>
                <c:pt idx="9">
                  <c:v>0.0597401022614741</c:v>
                </c:pt>
                <c:pt idx="10">
                  <c:v>0.14664214546997836</c:v>
                </c:pt>
                <c:pt idx="11">
                  <c:v>0.06726824437662941</c:v>
                </c:pt>
                <c:pt idx="12">
                  <c:v>0.148006305450577</c:v>
                </c:pt>
                <c:pt idx="13">
                  <c:v>0.15163901295446738</c:v>
                </c:pt>
                <c:pt idx="14">
                  <c:v>0.16146601725914997</c:v>
                </c:pt>
              </c:numCache>
            </c:numRef>
          </c:val>
        </c:ser>
        <c:axId val="6448514"/>
        <c:axId val="58036627"/>
      </c:areaChart>
      <c:dateAx>
        <c:axId val="6448514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36627"/>
        <c:crosses val="autoZero"/>
        <c:auto val="0"/>
        <c:majorUnit val="3"/>
        <c:majorTimeUnit val="months"/>
        <c:noMultiLvlLbl val="0"/>
      </c:dateAx>
      <c:valAx>
        <c:axId val="58036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8514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25"/>
          <c:y val="0.8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Performing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4075"/>
          <c:w val="0.989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Summary!$A$30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Summary!$B$30:$T$30</c:f>
              <c:numCache>
                <c:ptCount val="19"/>
                <c:pt idx="0">
                  <c:v>0.983</c:v>
                </c:pt>
                <c:pt idx="1">
                  <c:v>0.983</c:v>
                </c:pt>
                <c:pt idx="2">
                  <c:v>0.982</c:v>
                </c:pt>
                <c:pt idx="3">
                  <c:v>0.985</c:v>
                </c:pt>
                <c:pt idx="4">
                  <c:v>0.985</c:v>
                </c:pt>
                <c:pt idx="5">
                  <c:v>0.982</c:v>
                </c:pt>
                <c:pt idx="6">
                  <c:v>0.981</c:v>
                </c:pt>
                <c:pt idx="7">
                  <c:v>0.981</c:v>
                </c:pt>
                <c:pt idx="8">
                  <c:v>0.981</c:v>
                </c:pt>
                <c:pt idx="9">
                  <c:v>0.982</c:v>
                </c:pt>
                <c:pt idx="10">
                  <c:v>0.982</c:v>
                </c:pt>
                <c:pt idx="11">
                  <c:v>0.984</c:v>
                </c:pt>
                <c:pt idx="12">
                  <c:v>0.982</c:v>
                </c:pt>
                <c:pt idx="13">
                  <c:v>0.979</c:v>
                </c:pt>
                <c:pt idx="14">
                  <c:v>0.977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Summary!$A$31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Summary!$B$31:$T$31</c:f>
              <c:numCache>
                <c:ptCount val="19"/>
                <c:pt idx="0">
                  <c:v>0.969</c:v>
                </c:pt>
                <c:pt idx="1">
                  <c:v>0.966</c:v>
                </c:pt>
                <c:pt idx="2">
                  <c:v>0.958</c:v>
                </c:pt>
                <c:pt idx="3">
                  <c:v>0.95</c:v>
                </c:pt>
                <c:pt idx="4">
                  <c:v>0.945</c:v>
                </c:pt>
                <c:pt idx="5">
                  <c:v>0.952</c:v>
                </c:pt>
                <c:pt idx="6">
                  <c:v>0.952</c:v>
                </c:pt>
                <c:pt idx="7">
                  <c:v>0.96</c:v>
                </c:pt>
                <c:pt idx="8">
                  <c:v>0.962</c:v>
                </c:pt>
                <c:pt idx="9">
                  <c:v>0.967</c:v>
                </c:pt>
                <c:pt idx="10">
                  <c:v>0.961</c:v>
                </c:pt>
                <c:pt idx="11">
                  <c:v>0.967</c:v>
                </c:pt>
                <c:pt idx="12">
                  <c:v>0.96</c:v>
                </c:pt>
                <c:pt idx="13">
                  <c:v>0.962</c:v>
                </c:pt>
                <c:pt idx="14">
                  <c:v>0.959</c:v>
                </c:pt>
              </c:numCache>
            </c:numRef>
          </c:val>
          <c:smooth val="1"/>
        </c:ser>
        <c:axId val="52567596"/>
        <c:axId val="3346317"/>
      </c:lineChart>
      <c:dateAx>
        <c:axId val="52567596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346317"/>
        <c:crossesAt val="0"/>
        <c:auto val="0"/>
        <c:majorUnit val="3"/>
        <c:majorTimeUnit val="months"/>
        <c:noMultiLvlLbl val="0"/>
      </c:dateAx>
      <c:valAx>
        <c:axId val="3346317"/>
        <c:scaling>
          <c:orientation val="minMax"/>
          <c:max val="1"/>
          <c:min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67596"/>
        <c:crossesAt val="1"/>
        <c:crossBetween val="between"/>
        <c:dispUnits/>
        <c:majorUnit val="0.1"/>
        <c:minorUnit val="0.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381"/>
          <c:y val="0.9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Summary!$B$26:$T$26</c:f>
              <c:numCache>
                <c:ptCount val="19"/>
                <c:pt idx="0">
                  <c:v>0.066</c:v>
                </c:pt>
                <c:pt idx="1">
                  <c:v>0.0661</c:v>
                </c:pt>
                <c:pt idx="2">
                  <c:v>0.0704</c:v>
                </c:pt>
                <c:pt idx="3">
                  <c:v>0.0729</c:v>
                </c:pt>
                <c:pt idx="4">
                  <c:v>0.0794</c:v>
                </c:pt>
                <c:pt idx="5">
                  <c:v>0.0761</c:v>
                </c:pt>
                <c:pt idx="6">
                  <c:v>0.072</c:v>
                </c:pt>
                <c:pt idx="7">
                  <c:v>0.0706</c:v>
                </c:pt>
                <c:pt idx="8">
                  <c:v>0.0666</c:v>
                </c:pt>
                <c:pt idx="9">
                  <c:v>0.0643</c:v>
                </c:pt>
                <c:pt idx="10">
                  <c:v>0.063</c:v>
                </c:pt>
                <c:pt idx="11">
                  <c:v>0.0601</c:v>
                </c:pt>
                <c:pt idx="12">
                  <c:v>0.0541</c:v>
                </c:pt>
                <c:pt idx="13">
                  <c:v>0.0533</c:v>
                </c:pt>
                <c:pt idx="14">
                  <c:v>0.0473</c:v>
                </c:pt>
              </c:numCache>
            </c:numRef>
          </c:val>
        </c:ser>
        <c:gapWidth val="0"/>
        <c:axId val="30116854"/>
        <c:axId val="2616231"/>
      </c:barChart>
      <c:dateAx>
        <c:axId val="30116854"/>
        <c:scaling>
          <c:orientation val="minMax"/>
          <c:max val="1254"/>
          <c:min val="12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6231"/>
        <c:crosses val="autoZero"/>
        <c:auto val="0"/>
        <c:majorUnit val="3"/>
        <c:majorTimeUnit val="months"/>
        <c:noMultiLvlLbl val="0"/>
      </c:dateAx>
      <c:valAx>
        <c:axId val="2616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1685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85"/>
          <c:w val="0.9495"/>
          <c:h val="0.70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Summary!$B$9:$Q$9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Summary!$A$10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Summary!$B$10:$Q$10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Summary!$A$11</c:f>
              <c:strCache>
                <c:ptCount val="1"/>
                <c:pt idx="0">
                  <c:v>Class C Notes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Summary!$B$11:$Q$11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gapWidth val="0"/>
        <c:axId val="31517324"/>
        <c:axId val="15220461"/>
      </c:barChart>
      <c:catAx>
        <c:axId val="31517324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220461"/>
        <c:crosses val="autoZero"/>
        <c:auto val="1"/>
        <c:lblOffset val="100"/>
        <c:noMultiLvlLbl val="0"/>
      </c:catAx>
      <c:valAx>
        <c:axId val="15220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51732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1"/>
          <c:y val="0.91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9375"/>
          <c:w val="0.96875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assets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Summary!$B$22:$T$22</c:f>
              <c:numCache>
                <c:ptCount val="19"/>
                <c:pt idx="0">
                  <c:v>0</c:v>
                </c:pt>
                <c:pt idx="1">
                  <c:v>0.0002204868143757403</c:v>
                </c:pt>
                <c:pt idx="2">
                  <c:v>0.01873951617792688</c:v>
                </c:pt>
                <c:pt idx="3">
                  <c:v>0.01831005840625695</c:v>
                </c:pt>
                <c:pt idx="4">
                  <c:v>0.01790081041207736</c:v>
                </c:pt>
                <c:pt idx="5">
                  <c:v>0.01675390553950001</c:v>
                </c:pt>
                <c:pt idx="6">
                  <c:v>0.01619813665851539</c:v>
                </c:pt>
                <c:pt idx="7">
                  <c:v>0.015020917119702512</c:v>
                </c:pt>
                <c:pt idx="8">
                  <c:v>0.012484590044663608</c:v>
                </c:pt>
                <c:pt idx="9">
                  <c:v>0.013323295810513126</c:v>
                </c:pt>
                <c:pt idx="10">
                  <c:v>0.016683171318283785</c:v>
                </c:pt>
                <c:pt idx="11">
                  <c:v>0.014263050463814394</c:v>
                </c:pt>
                <c:pt idx="12">
                  <c:v>0.014611669125522928</c:v>
                </c:pt>
                <c:pt idx="13">
                  <c:v>0.014439886016854954</c:v>
                </c:pt>
                <c:pt idx="14">
                  <c:v>0.015500899335098321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Summary!$A$19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Summary!$B$4:$T$4</c:f>
              <c:strCache>
                <c:ptCount val="19"/>
                <c:pt idx="0">
                  <c:v>36922</c:v>
                </c:pt>
                <c:pt idx="1">
                  <c:v>37011</c:v>
                </c:pt>
                <c:pt idx="2">
                  <c:v>37103</c:v>
                </c:pt>
                <c:pt idx="3">
                  <c:v>37195</c:v>
                </c:pt>
                <c:pt idx="4">
                  <c:v>37287</c:v>
                </c:pt>
                <c:pt idx="5">
                  <c:v>37376</c:v>
                </c:pt>
                <c:pt idx="6">
                  <c:v>37468</c:v>
                </c:pt>
                <c:pt idx="7">
                  <c:v>37560</c:v>
                </c:pt>
                <c:pt idx="8">
                  <c:v>37652</c:v>
                </c:pt>
                <c:pt idx="9">
                  <c:v>37741</c:v>
                </c:pt>
                <c:pt idx="10">
                  <c:v>37833</c:v>
                </c:pt>
                <c:pt idx="11">
                  <c:v>37925</c:v>
                </c:pt>
                <c:pt idx="12">
                  <c:v>38017</c:v>
                </c:pt>
                <c:pt idx="13">
                  <c:v>38107</c:v>
                </c:pt>
                <c:pt idx="14">
                  <c:v>38198</c:v>
                </c:pt>
              </c:strCache>
            </c:strRef>
          </c:cat>
          <c:val>
            <c:numRef>
              <c:f>Summary!$B$19:$T$19</c:f>
              <c:numCache>
                <c:ptCount val="19"/>
                <c:pt idx="0">
                  <c:v>0.0030734060871168145</c:v>
                </c:pt>
                <c:pt idx="1">
                  <c:v>0.005608017538033305</c:v>
                </c:pt>
                <c:pt idx="2">
                  <c:v>0.0039753859995932395</c:v>
                </c:pt>
                <c:pt idx="3">
                  <c:v>0.006330784822024205</c:v>
                </c:pt>
                <c:pt idx="4">
                  <c:v>0.007114988628002972</c:v>
                </c:pt>
                <c:pt idx="5">
                  <c:v>0.011369723752974514</c:v>
                </c:pt>
                <c:pt idx="6">
                  <c:v>0.012331158375743168</c:v>
                </c:pt>
                <c:pt idx="7">
                  <c:v>0.020475067634673327</c:v>
                </c:pt>
                <c:pt idx="8">
                  <c:v>0.014751662925371334</c:v>
                </c:pt>
                <c:pt idx="9">
                  <c:v>0.031630038844841946</c:v>
                </c:pt>
                <c:pt idx="10">
                  <c:v>0.019320437118585332</c:v>
                </c:pt>
                <c:pt idx="11">
                  <c:v>0.017147766603776926</c:v>
                </c:pt>
                <c:pt idx="12">
                  <c:v>0.01243126747254164</c:v>
                </c:pt>
                <c:pt idx="13">
                  <c:v>0.009103575192107027</c:v>
                </c:pt>
                <c:pt idx="14">
                  <c:v>0.013091796660408828</c:v>
                </c:pt>
              </c:numCache>
            </c:numRef>
          </c:val>
          <c:smooth val="1"/>
        </c:ser>
        <c:axId val="23546080"/>
        <c:axId val="10588129"/>
      </c:lineChart>
      <c:dateAx>
        <c:axId val="23546080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88129"/>
        <c:crosses val="autoZero"/>
        <c:auto val="0"/>
        <c:majorUnit val="3"/>
        <c:majorTimeUnit val="months"/>
        <c:noMultiLvlLbl val="0"/>
      </c:dateAx>
      <c:valAx>
        <c:axId val="1058812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4608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25"/>
          <c:y val="0.93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Asset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825"/>
          <c:w val="0.963"/>
          <c:h val="0.6442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Summary!$A$23</c:f>
              <c:strCache>
                <c:ptCount val="1"/>
                <c:pt idx="0">
                  <c:v>% of Car Loans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Summary!$B$23:$S$23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1"/>
          <c:tx>
            <c:strRef>
              <c:f>Summary!$A$24</c:f>
              <c:strCache>
                <c:ptCount val="1"/>
                <c:pt idx="0">
                  <c:v>% of Secured Loans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Summary!$B$24:$S$24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2"/>
          <c:tx>
            <c:strRef>
              <c:f>Summary!$A$25</c:f>
              <c:strCache>
                <c:ptCount val="1"/>
                <c:pt idx="0">
                  <c:v>% of Available Cash for Substitutions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Summary!$B$25:$S$25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766422"/>
        <c:axId val="24897799"/>
      </c:areaChart>
      <c:catAx>
        <c:axId val="2766422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897799"/>
        <c:crosses val="autoZero"/>
        <c:auto val="1"/>
        <c:lblOffset val="100"/>
        <c:noMultiLvlLbl val="0"/>
      </c:catAx>
      <c:valAx>
        <c:axId val="24897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66422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75"/>
          <c:y val="0.85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Summary!$B$26:$S$26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0"/>
        <c:axId val="22753600"/>
        <c:axId val="3455809"/>
      </c:barChart>
      <c:catAx>
        <c:axId val="22753600"/>
        <c:scaling>
          <c:orientation val="minMax"/>
          <c:max val="1254"/>
          <c:min val="12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55809"/>
        <c:crosses val="autoZero"/>
        <c:auto val="1"/>
        <c:lblOffset val="100"/>
        <c:noMultiLvlLbl val="0"/>
      </c:catAx>
      <c:valAx>
        <c:axId val="3455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75360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5"/>
          <c:w val="0.96925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assets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Summary!$B$22:$S$22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Summary!$A$19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Summary!$B$19:$S$19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axId val="31102282"/>
        <c:axId val="11485083"/>
      </c:lineChart>
      <c:catAx>
        <c:axId val="31102282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485083"/>
        <c:crosses val="autoZero"/>
        <c:auto val="1"/>
        <c:lblOffset val="100"/>
        <c:noMultiLvlLbl val="0"/>
      </c:catAx>
      <c:valAx>
        <c:axId val="1148508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10228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3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625"/>
          <c:w val="0.985"/>
          <c:h val="0.6362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Summary!$A$34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Summary!$B$4:$P$4</c:f>
              <c:strCache/>
            </c:strRef>
          </c:cat>
          <c:val>
            <c:numRef>
              <c:f>Summary!$B$34:$S$34</c:f>
              <c:numCache/>
            </c:numRef>
          </c:val>
          <c:smooth val="1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Summary!$B$4:$P$4</c:f>
              <c:strCache/>
            </c:strRef>
          </c:cat>
          <c:val>
            <c:numRef>
              <c:f>Summary!$B$35:$S$35</c:f>
              <c:numCache/>
            </c:numRef>
          </c:val>
          <c:smooth val="1"/>
        </c:ser>
        <c:axId val="36256884"/>
        <c:axId val="57876501"/>
      </c:lineChart>
      <c:dateAx>
        <c:axId val="36256884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76501"/>
        <c:crossesAt val="0"/>
        <c:auto val="0"/>
        <c:majorUnit val="3"/>
        <c:majorTimeUnit val="months"/>
        <c:noMultiLvlLbl val="0"/>
      </c:dateAx>
      <c:valAx>
        <c:axId val="57876501"/>
        <c:scaling>
          <c:orientation val="minMax"/>
          <c:max val="0.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56884"/>
        <c:crossesAt val="1"/>
        <c:crossBetween val="between"/>
        <c:dispUnits/>
        <c:majorUnit val="0.02"/>
        <c:minorUnit val="0.0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36575"/>
          <c:y val="0.8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Performing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95"/>
          <c:w val="0.99075"/>
          <c:h val="0.634"/>
        </c:manualLayout>
      </c:layout>
      <c:lineChart>
        <c:grouping val="standard"/>
        <c:varyColors val="0"/>
        <c:ser>
          <c:idx val="1"/>
          <c:order val="0"/>
          <c:tx>
            <c:strRef>
              <c:f>Summary!$A$30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Summary!$B$30:$S$30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Summary!$A$31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Summary!$B$31:$S$31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axId val="51126462"/>
        <c:axId val="57484975"/>
      </c:lineChart>
      <c:catAx>
        <c:axId val="51126462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484975"/>
        <c:crossesAt val="0"/>
        <c:auto val="1"/>
        <c:lblOffset val="20"/>
        <c:noMultiLvlLbl val="0"/>
      </c:catAx>
      <c:valAx>
        <c:axId val="57484975"/>
        <c:scaling>
          <c:orientation val="minMax"/>
          <c:max val="1"/>
          <c:min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126462"/>
        <c:crossesAt val="1"/>
        <c:crossBetween val="between"/>
        <c:dispUnits/>
        <c:majorUnit val="0.1"/>
        <c:minorUnit val="0.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36675"/>
          <c:y val="0.7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Losses by Asset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55"/>
          <c:w val="0.962"/>
          <c:h val="0.586"/>
        </c:manualLayout>
      </c:layout>
      <c:lineChart>
        <c:grouping val="standard"/>
        <c:varyColors val="0"/>
        <c:ser>
          <c:idx val="1"/>
          <c:order val="0"/>
          <c:tx>
            <c:strRef>
              <c:f>Summary!$A$38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Summary!$B$38:$R$38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Summary!$A$39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axId val="47602728"/>
        <c:axId val="25771369"/>
      </c:lineChart>
      <c:catAx>
        <c:axId val="47602728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771369"/>
        <c:crossesAt val="0"/>
        <c:auto val="1"/>
        <c:lblOffset val="20"/>
        <c:noMultiLvlLbl val="0"/>
      </c:catAx>
      <c:valAx>
        <c:axId val="25771369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602728"/>
        <c:crossesAt val="1"/>
        <c:crossBetween val="between"/>
        <c:dispUnits/>
        <c:majorUnit val="150"/>
        <c:minorUnit val="10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80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Lifetime Redemption Rate by Asset Type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425"/>
          <c:w val="0.985"/>
          <c:h val="0.581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Summary!$A$42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Summary!$B$42:$S$42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Summary!$A$43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Summary!$B$43:$S$43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axId val="30615730"/>
        <c:axId val="7106115"/>
      </c:lineChart>
      <c:catAx>
        <c:axId val="30615730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106115"/>
        <c:crossesAt val="0"/>
        <c:auto val="1"/>
        <c:lblOffset val="20"/>
        <c:noMultiLvlLbl val="0"/>
      </c:catAx>
      <c:valAx>
        <c:axId val="7106115"/>
        <c:scaling>
          <c:orientation val="minMax"/>
          <c:max val="0.4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615730"/>
        <c:crossesAt val="1"/>
        <c:crossBetween val="between"/>
        <c:dispUnits/>
        <c:majorUnit val="0.05"/>
        <c:minorUnit val="0.0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377"/>
          <c:y val="0.88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0.18125</cdr:y>
    </cdr:from>
    <cdr:to>
      <cdr:x>0.04425</cdr:x>
      <cdr:y>0.18125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523875"/>
          <a:ext cx="285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0.02275</cdr:x>
      <cdr:y>0.04775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428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108</xdr:row>
      <xdr:rowOff>47625</xdr:rowOff>
    </xdr:from>
    <xdr:to>
      <xdr:col>5</xdr:col>
      <xdr:colOff>9525</xdr:colOff>
      <xdr:row>126</xdr:row>
      <xdr:rowOff>57150</xdr:rowOff>
    </xdr:to>
    <xdr:graphicFrame>
      <xdr:nvGraphicFramePr>
        <xdr:cNvPr id="1" name="Chart 4"/>
        <xdr:cNvGraphicFramePr/>
      </xdr:nvGraphicFramePr>
      <xdr:xfrm>
        <a:off x="190500" y="17535525"/>
        <a:ext cx="64389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169</xdr:row>
      <xdr:rowOff>104775</xdr:rowOff>
    </xdr:from>
    <xdr:to>
      <xdr:col>5</xdr:col>
      <xdr:colOff>0</xdr:colOff>
      <xdr:row>187</xdr:row>
      <xdr:rowOff>104775</xdr:rowOff>
    </xdr:to>
    <xdr:graphicFrame>
      <xdr:nvGraphicFramePr>
        <xdr:cNvPr id="2" name="Chart 6"/>
        <xdr:cNvGraphicFramePr/>
      </xdr:nvGraphicFramePr>
      <xdr:xfrm>
        <a:off x="228600" y="27470100"/>
        <a:ext cx="63912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188</xdr:row>
      <xdr:rowOff>133350</xdr:rowOff>
    </xdr:from>
    <xdr:to>
      <xdr:col>5</xdr:col>
      <xdr:colOff>0</xdr:colOff>
      <xdr:row>206</xdr:row>
      <xdr:rowOff>133350</xdr:rowOff>
    </xdr:to>
    <xdr:graphicFrame>
      <xdr:nvGraphicFramePr>
        <xdr:cNvPr id="3" name="Chart 7"/>
        <xdr:cNvGraphicFramePr/>
      </xdr:nvGraphicFramePr>
      <xdr:xfrm>
        <a:off x="247650" y="30575250"/>
        <a:ext cx="63722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285750</xdr:colOff>
      <xdr:row>228</xdr:row>
      <xdr:rowOff>104775</xdr:rowOff>
    </xdr:from>
    <xdr:to>
      <xdr:col>5</xdr:col>
      <xdr:colOff>0</xdr:colOff>
      <xdr:row>246</xdr:row>
      <xdr:rowOff>114300</xdr:rowOff>
    </xdr:to>
    <xdr:graphicFrame>
      <xdr:nvGraphicFramePr>
        <xdr:cNvPr id="4" name="Chart 9"/>
        <xdr:cNvGraphicFramePr/>
      </xdr:nvGraphicFramePr>
      <xdr:xfrm>
        <a:off x="285750" y="37023675"/>
        <a:ext cx="633412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314325</xdr:colOff>
      <xdr:row>248</xdr:row>
      <xdr:rowOff>0</xdr:rowOff>
    </xdr:from>
    <xdr:to>
      <xdr:col>5</xdr:col>
      <xdr:colOff>9525</xdr:colOff>
      <xdr:row>266</xdr:row>
      <xdr:rowOff>123825</xdr:rowOff>
    </xdr:to>
    <xdr:graphicFrame>
      <xdr:nvGraphicFramePr>
        <xdr:cNvPr id="5" name="Chart 13"/>
        <xdr:cNvGraphicFramePr/>
      </xdr:nvGraphicFramePr>
      <xdr:xfrm>
        <a:off x="314325" y="40157400"/>
        <a:ext cx="6315075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152400</xdr:colOff>
      <xdr:row>66</xdr:row>
      <xdr:rowOff>0</xdr:rowOff>
    </xdr:from>
    <xdr:to>
      <xdr:col>4</xdr:col>
      <xdr:colOff>819150</xdr:colOff>
      <xdr:row>85</xdr:row>
      <xdr:rowOff>133350</xdr:rowOff>
    </xdr:to>
    <xdr:graphicFrame>
      <xdr:nvGraphicFramePr>
        <xdr:cNvPr id="6" name="Chart 16"/>
        <xdr:cNvGraphicFramePr/>
      </xdr:nvGraphicFramePr>
      <xdr:xfrm>
        <a:off x="152400" y="10687050"/>
        <a:ext cx="6467475" cy="3209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208</xdr:row>
      <xdr:rowOff>28575</xdr:rowOff>
    </xdr:from>
    <xdr:to>
      <xdr:col>4</xdr:col>
      <xdr:colOff>819150</xdr:colOff>
      <xdr:row>227</xdr:row>
      <xdr:rowOff>76200</xdr:rowOff>
    </xdr:to>
    <xdr:graphicFrame>
      <xdr:nvGraphicFramePr>
        <xdr:cNvPr id="7" name="Chart 18"/>
        <xdr:cNvGraphicFramePr/>
      </xdr:nvGraphicFramePr>
      <xdr:xfrm>
        <a:off x="276225" y="33708975"/>
        <a:ext cx="6343650" cy="3124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171450</xdr:colOff>
      <xdr:row>87</xdr:row>
      <xdr:rowOff>38100</xdr:rowOff>
    </xdr:from>
    <xdr:to>
      <xdr:col>4</xdr:col>
      <xdr:colOff>819150</xdr:colOff>
      <xdr:row>107</xdr:row>
      <xdr:rowOff>28575</xdr:rowOff>
    </xdr:to>
    <xdr:graphicFrame>
      <xdr:nvGraphicFramePr>
        <xdr:cNvPr id="8" name="Chart 20"/>
        <xdr:cNvGraphicFramePr/>
      </xdr:nvGraphicFramePr>
      <xdr:xfrm>
        <a:off x="171450" y="14125575"/>
        <a:ext cx="6448425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200025</xdr:colOff>
      <xdr:row>127</xdr:row>
      <xdr:rowOff>57150</xdr:rowOff>
    </xdr:from>
    <xdr:to>
      <xdr:col>5</xdr:col>
      <xdr:colOff>9525</xdr:colOff>
      <xdr:row>147</xdr:row>
      <xdr:rowOff>57150</xdr:rowOff>
    </xdr:to>
    <xdr:graphicFrame>
      <xdr:nvGraphicFramePr>
        <xdr:cNvPr id="9" name="Chart 21"/>
        <xdr:cNvGraphicFramePr/>
      </xdr:nvGraphicFramePr>
      <xdr:xfrm>
        <a:off x="200025" y="20621625"/>
        <a:ext cx="6429375" cy="3238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219075</xdr:colOff>
      <xdr:row>148</xdr:row>
      <xdr:rowOff>85725</xdr:rowOff>
    </xdr:from>
    <xdr:to>
      <xdr:col>5</xdr:col>
      <xdr:colOff>9525</xdr:colOff>
      <xdr:row>168</xdr:row>
      <xdr:rowOff>95250</xdr:rowOff>
    </xdr:to>
    <xdr:graphicFrame>
      <xdr:nvGraphicFramePr>
        <xdr:cNvPr id="10" name="Chart 24"/>
        <xdr:cNvGraphicFramePr/>
      </xdr:nvGraphicFramePr>
      <xdr:xfrm>
        <a:off x="219075" y="24050625"/>
        <a:ext cx="6410325" cy="3248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1</xdr:row>
      <xdr:rowOff>95250</xdr:rowOff>
    </xdr:from>
    <xdr:to>
      <xdr:col>0</xdr:col>
      <xdr:colOff>209550</xdr:colOff>
      <xdr:row>2</xdr:row>
      <xdr:rowOff>85725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link="rId11"/>
        <a:stretch>
          <a:fillRect/>
        </a:stretch>
      </xdr:blipFill>
      <xdr:spPr>
        <a:xfrm>
          <a:off x="9525" y="2571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0.0285</cdr:x>
      <cdr:y>0.04875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</cdr:x>
      <cdr:y>0.04575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0.04575</cdr:x>
      <cdr:y>0.0515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952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0.0285</cdr:x>
      <cdr:y>0.04625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</cdr:x>
      <cdr:y>0.0475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</cdr:x>
      <cdr:y>0.049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</cdr:x>
      <cdr:y>0.0515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0.118</cdr:y>
    </cdr:from>
    <cdr:to>
      <cdr:x>0.0225</cdr:x>
      <cdr:y>0.118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342900"/>
          <a:ext cx="1428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0.02875</cdr:x>
      <cdr:y>0.05225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0.02825</cdr:x>
      <cdr:y>0.04675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381000</xdr:colOff>
      <xdr:row>23</xdr:row>
      <xdr:rowOff>142875</xdr:rowOff>
    </xdr:to>
    <xdr:graphicFrame>
      <xdr:nvGraphicFramePr>
        <xdr:cNvPr id="1" name="Chart 13"/>
        <xdr:cNvGraphicFramePr/>
      </xdr:nvGraphicFramePr>
      <xdr:xfrm>
        <a:off x="609600" y="695325"/>
        <a:ext cx="6477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11</xdr:col>
      <xdr:colOff>361950</xdr:colOff>
      <xdr:row>45</xdr:row>
      <xdr:rowOff>0</xdr:rowOff>
    </xdr:to>
    <xdr:graphicFrame>
      <xdr:nvGraphicFramePr>
        <xdr:cNvPr id="2" name="Chart 14"/>
        <xdr:cNvGraphicFramePr/>
      </xdr:nvGraphicFramePr>
      <xdr:xfrm>
        <a:off x="609600" y="4095750"/>
        <a:ext cx="64579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11</xdr:col>
      <xdr:colOff>352425</xdr:colOff>
      <xdr:row>64</xdr:row>
      <xdr:rowOff>19050</xdr:rowOff>
    </xdr:to>
    <xdr:graphicFrame>
      <xdr:nvGraphicFramePr>
        <xdr:cNvPr id="3" name="Chart 15"/>
        <xdr:cNvGraphicFramePr/>
      </xdr:nvGraphicFramePr>
      <xdr:xfrm>
        <a:off x="609600" y="7496175"/>
        <a:ext cx="644842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11</xdr:col>
      <xdr:colOff>342900</xdr:colOff>
      <xdr:row>84</xdr:row>
      <xdr:rowOff>152400</xdr:rowOff>
    </xdr:to>
    <xdr:graphicFrame>
      <xdr:nvGraphicFramePr>
        <xdr:cNvPr id="4" name="Chart 16"/>
        <xdr:cNvGraphicFramePr/>
      </xdr:nvGraphicFramePr>
      <xdr:xfrm>
        <a:off x="609600" y="10572750"/>
        <a:ext cx="64389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86</xdr:row>
      <xdr:rowOff>19050</xdr:rowOff>
    </xdr:from>
    <xdr:to>
      <xdr:col>11</xdr:col>
      <xdr:colOff>333375</xdr:colOff>
      <xdr:row>106</xdr:row>
      <xdr:rowOff>38100</xdr:rowOff>
    </xdr:to>
    <xdr:graphicFrame>
      <xdr:nvGraphicFramePr>
        <xdr:cNvPr id="5" name="Chart 17"/>
        <xdr:cNvGraphicFramePr/>
      </xdr:nvGraphicFramePr>
      <xdr:xfrm>
        <a:off x="619125" y="13992225"/>
        <a:ext cx="6419850" cy="325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22</xdr:col>
      <xdr:colOff>304800</xdr:colOff>
      <xdr:row>23</xdr:row>
      <xdr:rowOff>133350</xdr:rowOff>
    </xdr:to>
    <xdr:graphicFrame>
      <xdr:nvGraphicFramePr>
        <xdr:cNvPr id="6" name="Chart 18"/>
        <xdr:cNvGraphicFramePr/>
      </xdr:nvGraphicFramePr>
      <xdr:xfrm>
        <a:off x="7315200" y="695325"/>
        <a:ext cx="6400800" cy="3209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25</xdr:row>
      <xdr:rowOff>0</xdr:rowOff>
    </xdr:from>
    <xdr:to>
      <xdr:col>22</xdr:col>
      <xdr:colOff>285750</xdr:colOff>
      <xdr:row>44</xdr:row>
      <xdr:rowOff>152400</xdr:rowOff>
    </xdr:to>
    <xdr:graphicFrame>
      <xdr:nvGraphicFramePr>
        <xdr:cNvPr id="7" name="Chart 19"/>
        <xdr:cNvGraphicFramePr/>
      </xdr:nvGraphicFramePr>
      <xdr:xfrm>
        <a:off x="7315200" y="4095750"/>
        <a:ext cx="6381750" cy="3228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22</xdr:col>
      <xdr:colOff>257175</xdr:colOff>
      <xdr:row>64</xdr:row>
      <xdr:rowOff>0</xdr:rowOff>
    </xdr:to>
    <xdr:graphicFrame>
      <xdr:nvGraphicFramePr>
        <xdr:cNvPr id="8" name="Chart 20"/>
        <xdr:cNvGraphicFramePr/>
      </xdr:nvGraphicFramePr>
      <xdr:xfrm>
        <a:off x="7315200" y="7496175"/>
        <a:ext cx="6353175" cy="2914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65</xdr:row>
      <xdr:rowOff>0</xdr:rowOff>
    </xdr:from>
    <xdr:to>
      <xdr:col>22</xdr:col>
      <xdr:colOff>247650</xdr:colOff>
      <xdr:row>84</xdr:row>
      <xdr:rowOff>133350</xdr:rowOff>
    </xdr:to>
    <xdr:graphicFrame>
      <xdr:nvGraphicFramePr>
        <xdr:cNvPr id="9" name="Chart 21"/>
        <xdr:cNvGraphicFramePr/>
      </xdr:nvGraphicFramePr>
      <xdr:xfrm>
        <a:off x="7315200" y="10572750"/>
        <a:ext cx="6343650" cy="3209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86</xdr:row>
      <xdr:rowOff>0</xdr:rowOff>
    </xdr:from>
    <xdr:to>
      <xdr:col>22</xdr:col>
      <xdr:colOff>228600</xdr:colOff>
      <xdr:row>106</xdr:row>
      <xdr:rowOff>28575</xdr:rowOff>
    </xdr:to>
    <xdr:graphicFrame>
      <xdr:nvGraphicFramePr>
        <xdr:cNvPr id="10" name="Chart 22"/>
        <xdr:cNvGraphicFramePr/>
      </xdr:nvGraphicFramePr>
      <xdr:xfrm>
        <a:off x="7315200" y="13973175"/>
        <a:ext cx="6324600" cy="3267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0.03325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0.0215</cdr:x>
      <cdr:y>0.05375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333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0.022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428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</cdr:x>
      <cdr:y>0.04775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0.0185</cdr:x>
      <cdr:y>0.04875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143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0.11525</cdr:y>
    </cdr:from>
    <cdr:to>
      <cdr:x>0.032</cdr:x>
      <cdr:y>0.11525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371475"/>
          <a:ext cx="2095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0.023</cdr:x>
      <cdr:y>0.048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Y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140625" style="1" bestFit="1" customWidth="1"/>
    <col min="2" max="15" width="12.28125" style="1" customWidth="1"/>
    <col min="16" max="16" width="11.28125" style="1" customWidth="1"/>
    <col min="17" max="16384" width="9.140625" style="1" customWidth="1"/>
  </cols>
  <sheetData>
    <row r="3" ht="12.75">
      <c r="A3" s="37" t="s">
        <v>20</v>
      </c>
    </row>
    <row r="4" spans="1:16" s="10" customFormat="1" ht="12.75">
      <c r="A4" s="9"/>
      <c r="B4" s="30">
        <v>36922</v>
      </c>
      <c r="C4" s="30">
        <v>37011</v>
      </c>
      <c r="D4" s="30">
        <v>37103</v>
      </c>
      <c r="E4" s="31">
        <v>37195</v>
      </c>
      <c r="F4" s="31">
        <v>37287</v>
      </c>
      <c r="G4" s="31">
        <v>37376</v>
      </c>
      <c r="H4" s="31">
        <v>37468</v>
      </c>
      <c r="I4" s="31">
        <v>37560</v>
      </c>
      <c r="J4" s="31">
        <v>37652</v>
      </c>
      <c r="K4" s="31">
        <v>37741</v>
      </c>
      <c r="L4" s="34">
        <v>37833</v>
      </c>
      <c r="M4" s="34">
        <v>37925</v>
      </c>
      <c r="N4" s="34">
        <v>38017</v>
      </c>
      <c r="O4" s="31">
        <v>38107</v>
      </c>
      <c r="P4" s="31">
        <v>38198</v>
      </c>
    </row>
    <row r="5" spans="1:16" ht="12.75">
      <c r="A5" s="2" t="s">
        <v>22</v>
      </c>
      <c r="B5" s="29">
        <v>69037</v>
      </c>
      <c r="C5" s="3">
        <v>84606</v>
      </c>
      <c r="D5" s="3">
        <v>84456</v>
      </c>
      <c r="E5" s="40">
        <v>79282</v>
      </c>
      <c r="F5" s="40">
        <v>78704</v>
      </c>
      <c r="G5" s="40">
        <v>80240</v>
      </c>
      <c r="H5" s="40">
        <v>79336</v>
      </c>
      <c r="I5" s="40">
        <v>76147</v>
      </c>
      <c r="J5" s="40">
        <v>81887</v>
      </c>
      <c r="K5" s="40">
        <v>93004</v>
      </c>
      <c r="L5" s="40">
        <v>83614</v>
      </c>
      <c r="M5" s="40">
        <v>104725</v>
      </c>
      <c r="N5" s="40">
        <v>99018</v>
      </c>
      <c r="O5" s="40">
        <v>106158</v>
      </c>
      <c r="P5" s="40">
        <v>109603</v>
      </c>
    </row>
    <row r="6" spans="1:16" ht="12.75">
      <c r="A6" s="2" t="s">
        <v>21</v>
      </c>
      <c r="B6" s="3">
        <v>74272</v>
      </c>
      <c r="C6" s="3">
        <v>91696</v>
      </c>
      <c r="D6" s="3">
        <v>91649</v>
      </c>
      <c r="E6" s="40">
        <v>95253</v>
      </c>
      <c r="F6" s="40">
        <v>93260</v>
      </c>
      <c r="G6" s="40">
        <v>87307</v>
      </c>
      <c r="H6" s="40">
        <v>91576</v>
      </c>
      <c r="I6" s="40">
        <v>92876</v>
      </c>
      <c r="J6" s="40">
        <v>88679</v>
      </c>
      <c r="K6" s="40">
        <v>93096</v>
      </c>
      <c r="L6" s="40">
        <v>85286</v>
      </c>
      <c r="M6" s="40">
        <v>79885</v>
      </c>
      <c r="N6" s="40">
        <v>69612</v>
      </c>
      <c r="O6" s="40">
        <v>61753</v>
      </c>
      <c r="P6" s="40">
        <v>56363</v>
      </c>
    </row>
    <row r="7" spans="1:16" ht="12.75">
      <c r="A7" s="2" t="s">
        <v>16</v>
      </c>
      <c r="B7" s="3">
        <v>51714</v>
      </c>
      <c r="C7" s="3">
        <v>21622</v>
      </c>
      <c r="D7" s="3">
        <v>21819</v>
      </c>
      <c r="E7" s="3">
        <v>23389</v>
      </c>
      <c r="F7" s="3">
        <v>25960</v>
      </c>
      <c r="G7" s="3">
        <v>30377</v>
      </c>
      <c r="H7" s="40">
        <v>27012</v>
      </c>
      <c r="I7" s="40">
        <v>28901</v>
      </c>
      <c r="J7" s="40">
        <v>27358</v>
      </c>
      <c r="K7" s="40">
        <v>11824</v>
      </c>
      <c r="L7" s="40">
        <v>29024</v>
      </c>
      <c r="M7" s="40">
        <v>13314</v>
      </c>
      <c r="N7" s="40">
        <v>29294</v>
      </c>
      <c r="O7" s="40">
        <v>30013</v>
      </c>
      <c r="P7" s="40">
        <v>31958</v>
      </c>
    </row>
    <row r="8" spans="1:16" ht="12.75">
      <c r="A8" s="2" t="s">
        <v>8</v>
      </c>
      <c r="B8" s="3">
        <f>SUM(B5:B7)</f>
        <v>195023</v>
      </c>
      <c r="C8" s="3">
        <f>SUM(C5:C7)</f>
        <v>197924</v>
      </c>
      <c r="D8" s="3">
        <f aca="true" t="shared" si="0" ref="D8:P8">SUM(D5:D7)</f>
        <v>197924</v>
      </c>
      <c r="E8" s="3">
        <f t="shared" si="0"/>
        <v>197924</v>
      </c>
      <c r="F8" s="3">
        <f t="shared" si="0"/>
        <v>197924</v>
      </c>
      <c r="G8" s="3">
        <f t="shared" si="0"/>
        <v>197924</v>
      </c>
      <c r="H8" s="3">
        <f t="shared" si="0"/>
        <v>197924</v>
      </c>
      <c r="I8" s="3">
        <f t="shared" si="0"/>
        <v>197924</v>
      </c>
      <c r="J8" s="3">
        <f t="shared" si="0"/>
        <v>197924</v>
      </c>
      <c r="K8" s="3">
        <f t="shared" si="0"/>
        <v>197924</v>
      </c>
      <c r="L8" s="3">
        <f t="shared" si="0"/>
        <v>197924</v>
      </c>
      <c r="M8" s="3">
        <f t="shared" si="0"/>
        <v>197924</v>
      </c>
      <c r="N8" s="3">
        <f t="shared" si="0"/>
        <v>197924</v>
      </c>
      <c r="O8" s="3">
        <f t="shared" si="0"/>
        <v>197924</v>
      </c>
      <c r="P8" s="3">
        <f t="shared" si="0"/>
        <v>197924</v>
      </c>
    </row>
    <row r="9" spans="1:16" ht="12.75">
      <c r="A9" s="2" t="s">
        <v>1</v>
      </c>
      <c r="B9" s="3">
        <v>168668</v>
      </c>
      <c r="C9" s="41">
        <v>168668</v>
      </c>
      <c r="D9" s="41">
        <v>168668</v>
      </c>
      <c r="E9" s="40">
        <v>168668</v>
      </c>
      <c r="F9" s="40">
        <v>168668</v>
      </c>
      <c r="G9" s="40">
        <v>168668</v>
      </c>
      <c r="H9" s="40">
        <v>168668</v>
      </c>
      <c r="I9" s="40">
        <v>168668</v>
      </c>
      <c r="J9" s="40">
        <v>168668</v>
      </c>
      <c r="K9" s="40">
        <v>168668</v>
      </c>
      <c r="L9" s="40">
        <v>168668</v>
      </c>
      <c r="M9" s="40">
        <v>168668</v>
      </c>
      <c r="N9" s="40">
        <v>168668</v>
      </c>
      <c r="O9" s="40">
        <v>168668</v>
      </c>
      <c r="P9" s="40">
        <v>168668</v>
      </c>
    </row>
    <row r="10" spans="1:16" ht="12.75">
      <c r="A10" s="2" t="s">
        <v>0</v>
      </c>
      <c r="B10" s="3">
        <v>16580</v>
      </c>
      <c r="C10" s="41">
        <v>16580</v>
      </c>
      <c r="D10" s="41">
        <v>16580</v>
      </c>
      <c r="E10" s="40">
        <v>16580</v>
      </c>
      <c r="F10" s="40">
        <v>16580</v>
      </c>
      <c r="G10" s="40">
        <v>16580</v>
      </c>
      <c r="H10" s="40">
        <v>16580</v>
      </c>
      <c r="I10" s="40">
        <v>16580</v>
      </c>
      <c r="J10" s="40">
        <v>16580</v>
      </c>
      <c r="K10" s="40">
        <v>16580</v>
      </c>
      <c r="L10" s="40">
        <v>16580</v>
      </c>
      <c r="M10" s="40">
        <v>16580</v>
      </c>
      <c r="N10" s="40">
        <v>16580</v>
      </c>
      <c r="O10" s="40">
        <v>16580</v>
      </c>
      <c r="P10" s="40">
        <v>16580</v>
      </c>
    </row>
    <row r="11" spans="1:16" ht="12.75">
      <c r="A11" s="2" t="s">
        <v>2</v>
      </c>
      <c r="B11" s="3">
        <v>9750</v>
      </c>
      <c r="C11" s="41">
        <v>9750</v>
      </c>
      <c r="D11" s="41">
        <v>9750</v>
      </c>
      <c r="E11" s="40">
        <v>9750</v>
      </c>
      <c r="F11" s="40">
        <v>9750</v>
      </c>
      <c r="G11" s="40">
        <v>9750</v>
      </c>
      <c r="H11" s="40">
        <v>9750</v>
      </c>
      <c r="I11" s="40">
        <v>9750</v>
      </c>
      <c r="J11" s="40">
        <v>9750</v>
      </c>
      <c r="K11" s="40">
        <v>9750</v>
      </c>
      <c r="L11" s="40">
        <v>9750</v>
      </c>
      <c r="M11" s="40">
        <v>9750</v>
      </c>
      <c r="N11" s="40">
        <v>9750</v>
      </c>
      <c r="O11" s="40">
        <v>9750</v>
      </c>
      <c r="P11" s="40">
        <v>9750</v>
      </c>
    </row>
    <row r="12" spans="1:16" ht="12.75">
      <c r="A12" s="2" t="s">
        <v>14</v>
      </c>
      <c r="B12" s="3">
        <f>SUM(B9:B11)</f>
        <v>194998</v>
      </c>
      <c r="C12" s="3">
        <f aca="true" t="shared" si="1" ref="C12:P12">SUM(C9:C11)</f>
        <v>194998</v>
      </c>
      <c r="D12" s="3">
        <f t="shared" si="1"/>
        <v>194998</v>
      </c>
      <c r="E12" s="3">
        <f t="shared" si="1"/>
        <v>194998</v>
      </c>
      <c r="F12" s="3">
        <f t="shared" si="1"/>
        <v>194998</v>
      </c>
      <c r="G12" s="3">
        <f t="shared" si="1"/>
        <v>194998</v>
      </c>
      <c r="H12" s="3">
        <f t="shared" si="1"/>
        <v>194998</v>
      </c>
      <c r="I12" s="3">
        <f t="shared" si="1"/>
        <v>194998</v>
      </c>
      <c r="J12" s="3">
        <f t="shared" si="1"/>
        <v>194998</v>
      </c>
      <c r="K12" s="3">
        <f t="shared" si="1"/>
        <v>194998</v>
      </c>
      <c r="L12" s="3">
        <f t="shared" si="1"/>
        <v>194998</v>
      </c>
      <c r="M12" s="3">
        <f t="shared" si="1"/>
        <v>194998</v>
      </c>
      <c r="N12" s="3">
        <f t="shared" si="1"/>
        <v>194998</v>
      </c>
      <c r="O12" s="3">
        <f t="shared" si="1"/>
        <v>194998</v>
      </c>
      <c r="P12" s="3">
        <f t="shared" si="1"/>
        <v>194998</v>
      </c>
    </row>
    <row r="13" spans="1:16" ht="12.75">
      <c r="A13" s="2" t="s">
        <v>15</v>
      </c>
      <c r="B13" s="4">
        <f>+(B11+B10)/B12</f>
        <v>0.13502702591821455</v>
      </c>
      <c r="C13" s="4">
        <f aca="true" t="shared" si="2" ref="C13:P13">+(C11+C10)/C12</f>
        <v>0.13502702591821455</v>
      </c>
      <c r="D13" s="4">
        <f t="shared" si="2"/>
        <v>0.13502702591821455</v>
      </c>
      <c r="E13" s="4">
        <f t="shared" si="2"/>
        <v>0.13502702591821455</v>
      </c>
      <c r="F13" s="4">
        <f t="shared" si="2"/>
        <v>0.13502702591821455</v>
      </c>
      <c r="G13" s="4">
        <f t="shared" si="2"/>
        <v>0.13502702591821455</v>
      </c>
      <c r="H13" s="4">
        <f t="shared" si="2"/>
        <v>0.13502702591821455</v>
      </c>
      <c r="I13" s="4">
        <f t="shared" si="2"/>
        <v>0.13502702591821455</v>
      </c>
      <c r="J13" s="4">
        <f t="shared" si="2"/>
        <v>0.13502702591821455</v>
      </c>
      <c r="K13" s="4">
        <f t="shared" si="2"/>
        <v>0.13502702591821455</v>
      </c>
      <c r="L13" s="4">
        <f t="shared" si="2"/>
        <v>0.13502702591821455</v>
      </c>
      <c r="M13" s="4">
        <f t="shared" si="2"/>
        <v>0.13502702591821455</v>
      </c>
      <c r="N13" s="4">
        <f t="shared" si="2"/>
        <v>0.13502702591821455</v>
      </c>
      <c r="O13" s="4">
        <f t="shared" si="2"/>
        <v>0.13502702591821455</v>
      </c>
      <c r="P13" s="4">
        <f t="shared" si="2"/>
        <v>0.13502702591821455</v>
      </c>
    </row>
    <row r="14" spans="1:16" ht="12.75">
      <c r="A14" s="2" t="s">
        <v>39</v>
      </c>
      <c r="B14" s="25">
        <f aca="true" t="shared" si="3" ref="B14:M14">+B8-B12</f>
        <v>25</v>
      </c>
      <c r="C14" s="25">
        <f t="shared" si="3"/>
        <v>2926</v>
      </c>
      <c r="D14" s="25">
        <f t="shared" si="3"/>
        <v>2926</v>
      </c>
      <c r="E14" s="25">
        <f t="shared" si="3"/>
        <v>2926</v>
      </c>
      <c r="F14" s="25">
        <f t="shared" si="3"/>
        <v>2926</v>
      </c>
      <c r="G14" s="25">
        <f t="shared" si="3"/>
        <v>2926</v>
      </c>
      <c r="H14" s="25">
        <f t="shared" si="3"/>
        <v>2926</v>
      </c>
      <c r="I14" s="25">
        <f t="shared" si="3"/>
        <v>2926</v>
      </c>
      <c r="J14" s="25">
        <f t="shared" si="3"/>
        <v>2926</v>
      </c>
      <c r="K14" s="25">
        <f t="shared" si="3"/>
        <v>2926</v>
      </c>
      <c r="L14" s="25">
        <f t="shared" si="3"/>
        <v>2926</v>
      </c>
      <c r="M14" s="25">
        <f t="shared" si="3"/>
        <v>2926</v>
      </c>
      <c r="N14" s="25">
        <f>+N8-N12</f>
        <v>2926</v>
      </c>
      <c r="O14" s="25">
        <f>+O8-O12</f>
        <v>2926</v>
      </c>
      <c r="P14" s="25">
        <f>+P8-P12</f>
        <v>2926</v>
      </c>
    </row>
    <row r="15" spans="1:16" ht="12.75">
      <c r="A15" s="2" t="s">
        <v>9</v>
      </c>
      <c r="B15" s="24">
        <v>5852</v>
      </c>
      <c r="C15" s="24">
        <v>5852</v>
      </c>
      <c r="D15" s="24">
        <v>5852</v>
      </c>
      <c r="E15" s="25">
        <v>5852</v>
      </c>
      <c r="F15" s="25">
        <v>5852</v>
      </c>
      <c r="G15" s="25">
        <v>5852</v>
      </c>
      <c r="H15" s="25">
        <v>5852</v>
      </c>
      <c r="I15" s="25">
        <v>5852</v>
      </c>
      <c r="J15" s="25">
        <v>5852</v>
      </c>
      <c r="K15" s="25">
        <v>5852</v>
      </c>
      <c r="L15" s="25">
        <v>5852</v>
      </c>
      <c r="M15" s="25">
        <v>5852</v>
      </c>
      <c r="N15" s="25">
        <v>5852</v>
      </c>
      <c r="O15" s="25">
        <v>5852</v>
      </c>
      <c r="P15" s="25">
        <v>5852</v>
      </c>
    </row>
    <row r="16" spans="1:16" ht="12.75">
      <c r="A16" s="2" t="s">
        <v>17</v>
      </c>
      <c r="B16" s="5">
        <f aca="true" t="shared" si="4" ref="B16:P16">+B15/B12</f>
        <v>0.030010564210914983</v>
      </c>
      <c r="C16" s="5">
        <f t="shared" si="4"/>
        <v>0.030010564210914983</v>
      </c>
      <c r="D16" s="5">
        <f t="shared" si="4"/>
        <v>0.030010564210914983</v>
      </c>
      <c r="E16" s="5">
        <f t="shared" si="4"/>
        <v>0.030010564210914983</v>
      </c>
      <c r="F16" s="5">
        <f t="shared" si="4"/>
        <v>0.030010564210914983</v>
      </c>
      <c r="G16" s="5">
        <f t="shared" si="4"/>
        <v>0.030010564210914983</v>
      </c>
      <c r="H16" s="5">
        <f t="shared" si="4"/>
        <v>0.030010564210914983</v>
      </c>
      <c r="I16" s="5">
        <f t="shared" si="4"/>
        <v>0.030010564210914983</v>
      </c>
      <c r="J16" s="5">
        <f t="shared" si="4"/>
        <v>0.030010564210914983</v>
      </c>
      <c r="K16" s="5">
        <f t="shared" si="4"/>
        <v>0.030010564210914983</v>
      </c>
      <c r="L16" s="5">
        <f t="shared" si="4"/>
        <v>0.030010564210914983</v>
      </c>
      <c r="M16" s="5">
        <f t="shared" si="4"/>
        <v>0.030010564210914983</v>
      </c>
      <c r="N16" s="5">
        <f t="shared" si="4"/>
        <v>0.030010564210914983</v>
      </c>
      <c r="O16" s="5">
        <f t="shared" si="4"/>
        <v>0.030010564210914983</v>
      </c>
      <c r="P16" s="5">
        <f t="shared" si="4"/>
        <v>0.030010564210914983</v>
      </c>
    </row>
    <row r="17" spans="1:16" ht="12.75">
      <c r="A17" s="2" t="s">
        <v>4</v>
      </c>
      <c r="B17" s="3">
        <f>SUM(B38:B39)</f>
        <v>150</v>
      </c>
      <c r="C17" s="3">
        <f aca="true" t="shared" si="5" ref="C17:O17">SUM(C38:C39)</f>
        <v>274</v>
      </c>
      <c r="D17" s="3">
        <f t="shared" si="5"/>
        <v>197</v>
      </c>
      <c r="E17" s="3">
        <f t="shared" si="5"/>
        <v>314</v>
      </c>
      <c r="F17" s="3">
        <f t="shared" si="5"/>
        <v>353</v>
      </c>
      <c r="G17" s="3">
        <f t="shared" si="5"/>
        <v>565</v>
      </c>
      <c r="H17" s="3">
        <f t="shared" si="5"/>
        <v>613</v>
      </c>
      <c r="I17" s="3">
        <f t="shared" si="5"/>
        <v>1021</v>
      </c>
      <c r="J17" s="3">
        <f t="shared" si="5"/>
        <v>734</v>
      </c>
      <c r="K17" s="3">
        <f t="shared" si="5"/>
        <v>1584</v>
      </c>
      <c r="L17" s="3">
        <f t="shared" si="5"/>
        <v>963</v>
      </c>
      <c r="M17" s="3">
        <f t="shared" si="5"/>
        <v>854</v>
      </c>
      <c r="N17" s="3">
        <f t="shared" si="5"/>
        <v>618</v>
      </c>
      <c r="O17" s="3">
        <f t="shared" si="5"/>
        <v>452</v>
      </c>
      <c r="P17" s="3">
        <f>SUM(P38:P39)</f>
        <v>651</v>
      </c>
    </row>
    <row r="18" spans="1:16" ht="12.75">
      <c r="A18" s="2" t="s">
        <v>13</v>
      </c>
      <c r="B18" s="5">
        <f>+B17/194998</f>
        <v>0.0007692386588580395</v>
      </c>
      <c r="C18" s="5">
        <f aca="true" t="shared" si="6" ref="C18:P18">+C17/B8</f>
        <v>0.0014049624916035544</v>
      </c>
      <c r="D18" s="5">
        <f t="shared" si="6"/>
        <v>0.0009953315413997292</v>
      </c>
      <c r="E18" s="5">
        <f t="shared" si="6"/>
        <v>0.0015864675329924618</v>
      </c>
      <c r="F18" s="5">
        <f t="shared" si="6"/>
        <v>0.0017835128635233725</v>
      </c>
      <c r="G18" s="5">
        <f t="shared" si="6"/>
        <v>0.002854631070511914</v>
      </c>
      <c r="H18" s="5">
        <f t="shared" si="6"/>
        <v>0.0030971484003961118</v>
      </c>
      <c r="I18" s="5">
        <f t="shared" si="6"/>
        <v>0.005158545704411794</v>
      </c>
      <c r="J18" s="5">
        <f t="shared" si="6"/>
        <v>0.0037084941694791942</v>
      </c>
      <c r="K18" s="5">
        <f t="shared" si="6"/>
        <v>0.008003071886178534</v>
      </c>
      <c r="L18" s="5">
        <f t="shared" si="6"/>
        <v>0.0048655039308017215</v>
      </c>
      <c r="M18" s="5">
        <f t="shared" si="6"/>
        <v>0.004314787494189689</v>
      </c>
      <c r="N18" s="5">
        <f t="shared" si="6"/>
        <v>0.003122410622259049</v>
      </c>
      <c r="O18" s="5">
        <f t="shared" si="6"/>
        <v>0.002283704856409531</v>
      </c>
      <c r="P18" s="5">
        <f t="shared" si="6"/>
        <v>0.003289141286554435</v>
      </c>
    </row>
    <row r="19" spans="1:16" ht="12.75">
      <c r="A19" s="2" t="s">
        <v>19</v>
      </c>
      <c r="B19" s="5">
        <f>1-(1-B17/194998)^4</f>
        <v>0.0030734060871168145</v>
      </c>
      <c r="C19" s="5">
        <f aca="true" t="shared" si="7" ref="C19:P19">1-(1-C17/B8)^4</f>
        <v>0.005608017538033305</v>
      </c>
      <c r="D19" s="5">
        <f t="shared" si="7"/>
        <v>0.0039753859995932395</v>
      </c>
      <c r="E19" s="5">
        <f t="shared" si="7"/>
        <v>0.006330784822024205</v>
      </c>
      <c r="F19" s="5">
        <f t="shared" si="7"/>
        <v>0.007114988628002972</v>
      </c>
      <c r="G19" s="5">
        <f t="shared" si="7"/>
        <v>0.011369723752974514</v>
      </c>
      <c r="H19" s="5">
        <f t="shared" si="7"/>
        <v>0.012331158375743168</v>
      </c>
      <c r="I19" s="5">
        <f t="shared" si="7"/>
        <v>0.020475067634673327</v>
      </c>
      <c r="J19" s="5">
        <f t="shared" si="7"/>
        <v>0.014751662925371334</v>
      </c>
      <c r="K19" s="5">
        <f t="shared" si="7"/>
        <v>0.031630038844841946</v>
      </c>
      <c r="L19" s="5">
        <f t="shared" si="7"/>
        <v>0.019320437118585332</v>
      </c>
      <c r="M19" s="5">
        <f t="shared" si="7"/>
        <v>0.017147766603776926</v>
      </c>
      <c r="N19" s="5">
        <f t="shared" si="7"/>
        <v>0.01243126747254164</v>
      </c>
      <c r="O19" s="5">
        <f t="shared" si="7"/>
        <v>0.009103575192107027</v>
      </c>
      <c r="P19" s="5">
        <f t="shared" si="7"/>
        <v>0.013091796660408828</v>
      </c>
    </row>
    <row r="20" spans="1:16" ht="12.75">
      <c r="A20" s="2" t="s">
        <v>5</v>
      </c>
      <c r="B20" s="29">
        <f>+B14</f>
        <v>25</v>
      </c>
      <c r="C20" s="29">
        <f>+C14-B14</f>
        <v>2901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</row>
    <row r="21" spans="1:16" ht="12.75">
      <c r="A21" s="2" t="s">
        <v>6</v>
      </c>
      <c r="B21" s="3">
        <v>0</v>
      </c>
      <c r="C21" s="3">
        <v>43</v>
      </c>
      <c r="D21" s="3">
        <v>3709</v>
      </c>
      <c r="E21" s="40">
        <v>3624</v>
      </c>
      <c r="F21" s="40">
        <v>3543</v>
      </c>
      <c r="G21" s="40">
        <v>3316</v>
      </c>
      <c r="H21" s="40">
        <v>3206</v>
      </c>
      <c r="I21" s="40">
        <v>2973</v>
      </c>
      <c r="J21" s="40">
        <v>2471</v>
      </c>
      <c r="K21" s="40">
        <v>2637</v>
      </c>
      <c r="L21" s="40">
        <v>3302</v>
      </c>
      <c r="M21" s="40">
        <v>2823</v>
      </c>
      <c r="N21" s="40">
        <v>2892</v>
      </c>
      <c r="O21" s="40">
        <v>2858</v>
      </c>
      <c r="P21" s="40">
        <v>3068</v>
      </c>
    </row>
    <row r="22" spans="1:16" ht="12.75">
      <c r="A22" s="2" t="s">
        <v>12</v>
      </c>
      <c r="B22" s="5">
        <f>+B21/194998</f>
        <v>0</v>
      </c>
      <c r="C22" s="5">
        <f aca="true" t="shared" si="8" ref="C22:P22">+C21/B8</f>
        <v>0.0002204868143757403</v>
      </c>
      <c r="D22" s="5">
        <f t="shared" si="8"/>
        <v>0.01873951617792688</v>
      </c>
      <c r="E22" s="5">
        <f t="shared" si="8"/>
        <v>0.01831005840625695</v>
      </c>
      <c r="F22" s="5">
        <f t="shared" si="8"/>
        <v>0.01790081041207736</v>
      </c>
      <c r="G22" s="5">
        <f t="shared" si="8"/>
        <v>0.01675390553950001</v>
      </c>
      <c r="H22" s="5">
        <f t="shared" si="8"/>
        <v>0.01619813665851539</v>
      </c>
      <c r="I22" s="5">
        <f t="shared" si="8"/>
        <v>0.015020917119702512</v>
      </c>
      <c r="J22" s="5">
        <f t="shared" si="8"/>
        <v>0.012484590044663608</v>
      </c>
      <c r="K22" s="5">
        <f t="shared" si="8"/>
        <v>0.013323295810513126</v>
      </c>
      <c r="L22" s="5">
        <f t="shared" si="8"/>
        <v>0.016683171318283785</v>
      </c>
      <c r="M22" s="5">
        <f t="shared" si="8"/>
        <v>0.014263050463814394</v>
      </c>
      <c r="N22" s="5">
        <f t="shared" si="8"/>
        <v>0.014611669125522928</v>
      </c>
      <c r="O22" s="5">
        <f t="shared" si="8"/>
        <v>0.014439886016854954</v>
      </c>
      <c r="P22" s="5">
        <f t="shared" si="8"/>
        <v>0.015500899335098321</v>
      </c>
    </row>
    <row r="23" spans="1:16" ht="12.75">
      <c r="A23" s="2" t="s">
        <v>35</v>
      </c>
      <c r="B23" s="5">
        <f>+B6/B8</f>
        <v>0.380837132030581</v>
      </c>
      <c r="C23" s="5">
        <f>+C6/C8</f>
        <v>0.46328893918877956</v>
      </c>
      <c r="D23" s="5">
        <f aca="true" t="shared" si="9" ref="D23:N23">+D6/D8</f>
        <v>0.46305147430326793</v>
      </c>
      <c r="E23" s="5">
        <f t="shared" si="9"/>
        <v>0.4812604838220731</v>
      </c>
      <c r="F23" s="5">
        <f t="shared" si="9"/>
        <v>0.47119096218750633</v>
      </c>
      <c r="G23" s="5">
        <f t="shared" si="9"/>
        <v>0.44111376083749315</v>
      </c>
      <c r="H23" s="5">
        <f t="shared" si="9"/>
        <v>0.46268264586406904</v>
      </c>
      <c r="I23" s="5">
        <f t="shared" si="9"/>
        <v>0.4692508235484327</v>
      </c>
      <c r="J23" s="5">
        <f t="shared" si="9"/>
        <v>0.4480457145166832</v>
      </c>
      <c r="K23" s="5">
        <f t="shared" si="9"/>
        <v>0.470362361310402</v>
      </c>
      <c r="L23" s="5">
        <f t="shared" si="9"/>
        <v>0.43090277076049394</v>
      </c>
      <c r="M23" s="5">
        <f t="shared" si="9"/>
        <v>0.40361451870414905</v>
      </c>
      <c r="N23" s="5">
        <f t="shared" si="9"/>
        <v>0.3517107576645581</v>
      </c>
      <c r="O23" s="5">
        <f>+O6/O8</f>
        <v>0.3120035973403933</v>
      </c>
      <c r="P23" s="5">
        <f>+P6/P8</f>
        <v>0.2847709221721469</v>
      </c>
    </row>
    <row r="24" spans="1:16" ht="12.75">
      <c r="A24" s="2" t="s">
        <v>36</v>
      </c>
      <c r="B24" s="5">
        <f>+B5/B8</f>
        <v>0.3539941442804182</v>
      </c>
      <c r="C24" s="5">
        <f>+C5/C8</f>
        <v>0.42746710858713444</v>
      </c>
      <c r="D24" s="5">
        <f aca="true" t="shared" si="10" ref="D24:N24">+D5/D8</f>
        <v>0.4267092419312463</v>
      </c>
      <c r="E24" s="5">
        <f t="shared" si="10"/>
        <v>0.40056789474747884</v>
      </c>
      <c r="F24" s="5">
        <f t="shared" si="10"/>
        <v>0.3976475819001233</v>
      </c>
      <c r="G24" s="5">
        <f t="shared" si="10"/>
        <v>0.4054081364564176</v>
      </c>
      <c r="H24" s="5">
        <f t="shared" si="10"/>
        <v>0.40084072674359855</v>
      </c>
      <c r="I24" s="5">
        <f t="shared" si="10"/>
        <v>0.38472848163941714</v>
      </c>
      <c r="J24" s="5">
        <f t="shared" si="10"/>
        <v>0.41372951233806915</v>
      </c>
      <c r="K24" s="5">
        <f t="shared" si="10"/>
        <v>0.46989753642812393</v>
      </c>
      <c r="L24" s="5">
        <f t="shared" si="10"/>
        <v>0.4224550837695277</v>
      </c>
      <c r="M24" s="5">
        <f t="shared" si="10"/>
        <v>0.5291172369192215</v>
      </c>
      <c r="N24" s="5">
        <f t="shared" si="10"/>
        <v>0.5002829368848649</v>
      </c>
      <c r="O24" s="5">
        <f>+O5/O8</f>
        <v>0.5363573897051394</v>
      </c>
      <c r="P24" s="5">
        <f>+P5/P8</f>
        <v>0.5537630605687032</v>
      </c>
    </row>
    <row r="25" spans="1:16" ht="12.75">
      <c r="A25" s="2" t="s">
        <v>37</v>
      </c>
      <c r="B25" s="5">
        <f>+B7/B8</f>
        <v>0.2651687236890008</v>
      </c>
      <c r="C25" s="5">
        <f>+C7/C8</f>
        <v>0.10924395222408602</v>
      </c>
      <c r="D25" s="5">
        <f aca="true" t="shared" si="11" ref="D25:N25">+D7/D8</f>
        <v>0.11023928376548574</v>
      </c>
      <c r="E25" s="5">
        <f t="shared" si="11"/>
        <v>0.11817162143044806</v>
      </c>
      <c r="F25" s="5">
        <f t="shared" si="11"/>
        <v>0.1311614559123704</v>
      </c>
      <c r="G25" s="5">
        <f t="shared" si="11"/>
        <v>0.1534781027060892</v>
      </c>
      <c r="H25" s="5">
        <f t="shared" si="11"/>
        <v>0.1364766273923324</v>
      </c>
      <c r="I25" s="5">
        <f t="shared" si="11"/>
        <v>0.14602069481215013</v>
      </c>
      <c r="J25" s="5">
        <f t="shared" si="11"/>
        <v>0.13822477314524767</v>
      </c>
      <c r="K25" s="5">
        <f t="shared" si="11"/>
        <v>0.0597401022614741</v>
      </c>
      <c r="L25" s="5">
        <f t="shared" si="11"/>
        <v>0.14664214546997836</v>
      </c>
      <c r="M25" s="5">
        <f t="shared" si="11"/>
        <v>0.06726824437662941</v>
      </c>
      <c r="N25" s="5">
        <f t="shared" si="11"/>
        <v>0.148006305450577</v>
      </c>
      <c r="O25" s="5">
        <f>+O7/O8</f>
        <v>0.15163901295446738</v>
      </c>
      <c r="P25" s="5">
        <f>+P7/P8</f>
        <v>0.16146601725914997</v>
      </c>
    </row>
    <row r="26" spans="1:16" ht="12.75">
      <c r="A26" s="2" t="s">
        <v>7</v>
      </c>
      <c r="B26" s="11">
        <v>0.066</v>
      </c>
      <c r="C26" s="11">
        <v>0.0661</v>
      </c>
      <c r="D26" s="11">
        <v>0.0704</v>
      </c>
      <c r="E26" s="6">
        <v>0.0729</v>
      </c>
      <c r="F26" s="6">
        <v>0.0794</v>
      </c>
      <c r="G26" s="6">
        <v>0.0761</v>
      </c>
      <c r="H26" s="6">
        <v>0.072</v>
      </c>
      <c r="I26" s="6">
        <v>0.0706</v>
      </c>
      <c r="J26" s="6">
        <v>0.0666</v>
      </c>
      <c r="K26" s="6">
        <v>0.0643</v>
      </c>
      <c r="L26" s="6">
        <v>0.063</v>
      </c>
      <c r="M26" s="6">
        <v>0.0601</v>
      </c>
      <c r="N26" s="6">
        <v>0.0541</v>
      </c>
      <c r="O26" s="6">
        <v>0.0533</v>
      </c>
      <c r="P26" s="6">
        <v>0.0473</v>
      </c>
    </row>
    <row r="27" spans="1:16" ht="12.75">
      <c r="A27" s="2" t="s">
        <v>18</v>
      </c>
      <c r="B27" s="32">
        <v>6.67</v>
      </c>
      <c r="C27" s="32">
        <v>6.65</v>
      </c>
      <c r="D27" s="32">
        <v>6.56</v>
      </c>
      <c r="E27" s="33">
        <v>6.31</v>
      </c>
      <c r="F27" s="33">
        <v>6.3</v>
      </c>
      <c r="G27" s="33">
        <v>6.6</v>
      </c>
      <c r="H27" s="33">
        <v>6.63</v>
      </c>
      <c r="I27" s="33">
        <v>6.61</v>
      </c>
      <c r="J27" s="33">
        <v>7.2</v>
      </c>
      <c r="K27" s="33">
        <v>7.8</v>
      </c>
      <c r="L27" s="38">
        <v>7.78</v>
      </c>
      <c r="M27" s="38">
        <v>8.93</v>
      </c>
      <c r="N27" s="38">
        <v>9.1</v>
      </c>
      <c r="O27" s="38">
        <v>9.85</v>
      </c>
      <c r="P27" s="38">
        <v>10.38</v>
      </c>
    </row>
    <row r="28" spans="1:4" ht="12.75">
      <c r="A28" s="2"/>
      <c r="B28" s="3"/>
      <c r="C28" s="3"/>
      <c r="D28" s="3"/>
    </row>
    <row r="29" spans="1:4" ht="12.75">
      <c r="A29" s="39" t="s">
        <v>23</v>
      </c>
      <c r="B29" s="3"/>
      <c r="C29" s="3"/>
      <c r="D29" s="3"/>
    </row>
    <row r="30" spans="1:16" ht="12.75">
      <c r="A30" s="2" t="s">
        <v>10</v>
      </c>
      <c r="B30" s="7">
        <v>0.983</v>
      </c>
      <c r="C30" s="35">
        <v>0.983</v>
      </c>
      <c r="D30" s="35">
        <v>0.982</v>
      </c>
      <c r="E30" s="35">
        <v>0.985</v>
      </c>
      <c r="F30" s="36">
        <v>0.985</v>
      </c>
      <c r="G30" s="36">
        <v>0.982</v>
      </c>
      <c r="H30" s="36">
        <v>0.981</v>
      </c>
      <c r="I30" s="36">
        <v>0.981</v>
      </c>
      <c r="J30" s="36">
        <v>0.981</v>
      </c>
      <c r="K30" s="36">
        <v>0.982</v>
      </c>
      <c r="L30" s="36">
        <v>0.982</v>
      </c>
      <c r="M30" s="36">
        <v>0.984</v>
      </c>
      <c r="N30" s="36">
        <v>0.982</v>
      </c>
      <c r="O30" s="36">
        <v>0.979</v>
      </c>
      <c r="P30" s="36">
        <v>0.977</v>
      </c>
    </row>
    <row r="31" spans="1:16" ht="12.75">
      <c r="A31" s="2" t="s">
        <v>11</v>
      </c>
      <c r="B31" s="7">
        <v>0.969</v>
      </c>
      <c r="C31" s="35">
        <v>0.966</v>
      </c>
      <c r="D31" s="35">
        <v>0.958</v>
      </c>
      <c r="E31" s="36">
        <v>0.95</v>
      </c>
      <c r="F31" s="36">
        <v>0.945</v>
      </c>
      <c r="G31" s="36">
        <v>0.952</v>
      </c>
      <c r="H31" s="36">
        <v>0.952</v>
      </c>
      <c r="I31" s="36">
        <v>0.96</v>
      </c>
      <c r="J31" s="36">
        <v>0.962</v>
      </c>
      <c r="K31" s="36">
        <v>0.967</v>
      </c>
      <c r="L31" s="36">
        <v>0.961</v>
      </c>
      <c r="M31" s="36">
        <v>0.967</v>
      </c>
      <c r="N31" s="36">
        <v>0.96</v>
      </c>
      <c r="O31" s="36">
        <v>0.962</v>
      </c>
      <c r="P31" s="36">
        <v>0.959</v>
      </c>
    </row>
    <row r="32" spans="1:4" ht="12.75">
      <c r="A32" s="2"/>
      <c r="B32" s="8"/>
      <c r="C32" s="5"/>
      <c r="D32" s="7"/>
    </row>
    <row r="33" spans="1:4" ht="12.75">
      <c r="A33" s="39" t="s">
        <v>26</v>
      </c>
      <c r="B33" s="8"/>
      <c r="C33" s="5"/>
      <c r="D33" s="8"/>
    </row>
    <row r="34" spans="1:16" ht="12.75">
      <c r="A34" s="2" t="s">
        <v>10</v>
      </c>
      <c r="B34" s="7">
        <v>0.006</v>
      </c>
      <c r="C34" s="35">
        <v>0.006</v>
      </c>
      <c r="D34" s="35">
        <v>0.006</v>
      </c>
      <c r="E34" s="36">
        <v>0.005</v>
      </c>
      <c r="F34" s="36">
        <v>0.006</v>
      </c>
      <c r="G34" s="36">
        <v>0.007</v>
      </c>
      <c r="H34" s="36">
        <v>0.007</v>
      </c>
      <c r="I34" s="36">
        <v>0.006</v>
      </c>
      <c r="J34" s="36">
        <v>0.007</v>
      </c>
      <c r="K34" s="36">
        <v>0.006</v>
      </c>
      <c r="L34" s="36">
        <v>0.007</v>
      </c>
      <c r="M34" s="36">
        <v>0.008</v>
      </c>
      <c r="N34" s="36">
        <v>0.009</v>
      </c>
      <c r="O34" s="36">
        <v>0.01</v>
      </c>
      <c r="P34" s="36">
        <v>0.012</v>
      </c>
    </row>
    <row r="35" spans="1:16" ht="12.75">
      <c r="A35" s="2" t="s">
        <v>11</v>
      </c>
      <c r="B35" s="7">
        <v>0.008</v>
      </c>
      <c r="C35" s="35">
        <v>0.009</v>
      </c>
      <c r="D35" s="35">
        <v>0.015</v>
      </c>
      <c r="E35" s="36">
        <v>0.018</v>
      </c>
      <c r="F35" s="36">
        <v>0.018</v>
      </c>
      <c r="G35" s="36">
        <v>0.017</v>
      </c>
      <c r="H35" s="36">
        <v>0.017</v>
      </c>
      <c r="I35" s="36">
        <v>0.016</v>
      </c>
      <c r="J35" s="36">
        <v>0.0121</v>
      </c>
      <c r="K35" s="36">
        <v>0.01</v>
      </c>
      <c r="L35" s="36">
        <v>0.014</v>
      </c>
      <c r="M35" s="36">
        <v>0.01</v>
      </c>
      <c r="N35" s="36">
        <v>0.01</v>
      </c>
      <c r="O35" s="36">
        <v>0.013</v>
      </c>
      <c r="P35" s="36">
        <v>0.012</v>
      </c>
    </row>
    <row r="36" spans="1:16" ht="12.75">
      <c r="A36" s="2"/>
      <c r="B36" s="5"/>
      <c r="C36" s="4"/>
      <c r="D36" s="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39" t="s">
        <v>24</v>
      </c>
      <c r="B37" s="5"/>
      <c r="C37" s="4"/>
      <c r="D37" s="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>
      <c r="A38" s="2" t="s">
        <v>10</v>
      </c>
      <c r="B38" s="26">
        <v>132</v>
      </c>
      <c r="C38" s="27">
        <v>267</v>
      </c>
      <c r="D38" s="27">
        <v>190</v>
      </c>
      <c r="E38" s="28">
        <v>238</v>
      </c>
      <c r="F38" s="28">
        <v>291</v>
      </c>
      <c r="G38" s="28">
        <v>474</v>
      </c>
      <c r="H38" s="28">
        <v>476</v>
      </c>
      <c r="I38" s="28">
        <v>967</v>
      </c>
      <c r="J38" s="28">
        <v>720</v>
      </c>
      <c r="K38" s="28">
        <v>1458</v>
      </c>
      <c r="L38" s="28">
        <v>900</v>
      </c>
      <c r="M38" s="28">
        <v>754</v>
      </c>
      <c r="N38" s="28">
        <v>585</v>
      </c>
      <c r="O38" s="28">
        <v>424</v>
      </c>
      <c r="P38" s="28">
        <v>619</v>
      </c>
    </row>
    <row r="39" spans="1:16" ht="12.75">
      <c r="A39" s="2" t="s">
        <v>11</v>
      </c>
      <c r="B39" s="26">
        <v>18</v>
      </c>
      <c r="C39" s="27">
        <v>7</v>
      </c>
      <c r="D39" s="27">
        <v>7</v>
      </c>
      <c r="E39" s="28">
        <v>76</v>
      </c>
      <c r="F39" s="28">
        <v>62</v>
      </c>
      <c r="G39" s="28">
        <v>91</v>
      </c>
      <c r="H39" s="28">
        <v>137</v>
      </c>
      <c r="I39" s="28">
        <v>54</v>
      </c>
      <c r="J39" s="28">
        <v>14</v>
      </c>
      <c r="K39" s="28">
        <v>126</v>
      </c>
      <c r="L39" s="28">
        <v>63</v>
      </c>
      <c r="M39" s="28">
        <v>100</v>
      </c>
      <c r="N39" s="28">
        <v>33</v>
      </c>
      <c r="O39" s="28">
        <v>28</v>
      </c>
      <c r="P39" s="28">
        <v>32</v>
      </c>
    </row>
    <row r="40" spans="1:16" ht="12.75">
      <c r="A40" s="2"/>
      <c r="B40" s="5"/>
      <c r="C40" s="4"/>
      <c r="D40" s="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39" t="s">
        <v>3</v>
      </c>
      <c r="B41" s="5"/>
      <c r="C41" s="4"/>
      <c r="D41" s="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2" t="s">
        <v>10</v>
      </c>
      <c r="B42" s="5">
        <v>0.118</v>
      </c>
      <c r="C42" s="4">
        <v>0.1604</v>
      </c>
      <c r="D42" s="4">
        <v>0.172</v>
      </c>
      <c r="E42" s="6">
        <v>0.181</v>
      </c>
      <c r="F42" s="6">
        <v>0.179</v>
      </c>
      <c r="G42" s="6">
        <v>0.1838</v>
      </c>
      <c r="H42" s="6">
        <v>0.1855</v>
      </c>
      <c r="I42" s="6">
        <v>0.1872</v>
      </c>
      <c r="J42" s="6">
        <v>0.1847</v>
      </c>
      <c r="K42" s="6">
        <v>0.1849</v>
      </c>
      <c r="L42" s="6">
        <v>0.1845</v>
      </c>
      <c r="M42" s="6">
        <v>0.1841</v>
      </c>
      <c r="N42" s="6">
        <v>0.18</v>
      </c>
      <c r="O42" s="6">
        <v>0.1773</v>
      </c>
      <c r="P42" s="6">
        <v>0.1743</v>
      </c>
    </row>
    <row r="43" spans="1:16" ht="12.75">
      <c r="A43" s="2" t="s">
        <v>11</v>
      </c>
      <c r="B43" s="5">
        <v>0.1453</v>
      </c>
      <c r="C43" s="4">
        <v>0.2059</v>
      </c>
      <c r="D43" s="4">
        <v>0.2442</v>
      </c>
      <c r="E43" s="6">
        <v>0.2672</v>
      </c>
      <c r="F43" s="6">
        <v>0.2798</v>
      </c>
      <c r="G43" s="6">
        <v>0.2937</v>
      </c>
      <c r="H43" s="6">
        <v>0.299</v>
      </c>
      <c r="I43" s="6">
        <v>0.3091</v>
      </c>
      <c r="J43" s="6">
        <v>0.3158</v>
      </c>
      <c r="K43" s="6">
        <v>0.3201</v>
      </c>
      <c r="L43" s="6">
        <v>0.3251</v>
      </c>
      <c r="M43" s="6">
        <v>0.3336</v>
      </c>
      <c r="N43" s="6">
        <v>0.3359</v>
      </c>
      <c r="O43" s="6">
        <v>0.3385</v>
      </c>
      <c r="P43" s="6">
        <v>0.3443</v>
      </c>
    </row>
    <row r="44" spans="1:16" ht="12.75">
      <c r="A44" s="2"/>
      <c r="B44" s="5"/>
      <c r="C44" s="4"/>
      <c r="D44" s="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39" t="s">
        <v>25</v>
      </c>
      <c r="B45" s="5"/>
      <c r="C45" s="4"/>
      <c r="D45" s="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.75">
      <c r="A46" s="2" t="s">
        <v>10</v>
      </c>
      <c r="B46" s="5">
        <v>0.1372</v>
      </c>
      <c r="C46" s="4">
        <v>0.1334</v>
      </c>
      <c r="D46" s="4">
        <v>0.1323</v>
      </c>
      <c r="E46" s="6">
        <v>0.1317</v>
      </c>
      <c r="F46" s="6">
        <v>0.1301</v>
      </c>
      <c r="G46" s="6">
        <v>0.1287</v>
      </c>
      <c r="H46" s="6">
        <v>0.1243</v>
      </c>
      <c r="I46" s="6">
        <v>0.12</v>
      </c>
      <c r="J46" s="6">
        <v>0.1166</v>
      </c>
      <c r="K46" s="6">
        <v>0.111</v>
      </c>
      <c r="L46" s="6">
        <v>0.1088</v>
      </c>
      <c r="M46" s="6">
        <v>0.1061</v>
      </c>
      <c r="N46" s="6">
        <v>0.1054</v>
      </c>
      <c r="O46" s="6">
        <v>0.1044</v>
      </c>
      <c r="P46" s="6">
        <v>0.1034</v>
      </c>
    </row>
    <row r="47" spans="1:16" ht="12.75">
      <c r="A47" s="2" t="s">
        <v>11</v>
      </c>
      <c r="B47" s="5">
        <v>0.1251</v>
      </c>
      <c r="C47" s="4">
        <v>0.1235</v>
      </c>
      <c r="D47" s="4">
        <v>0.1225</v>
      </c>
      <c r="E47" s="6">
        <v>0.1219</v>
      </c>
      <c r="F47" s="6">
        <v>0.1161</v>
      </c>
      <c r="G47" s="6">
        <v>0.1135</v>
      </c>
      <c r="H47" s="6">
        <v>0.1115</v>
      </c>
      <c r="I47" s="6">
        <v>0.1095</v>
      </c>
      <c r="J47" s="6">
        <v>0.1055</v>
      </c>
      <c r="K47" s="6">
        <v>0.1013</v>
      </c>
      <c r="L47" s="6">
        <v>0.1001</v>
      </c>
      <c r="M47" s="6">
        <v>0.0952</v>
      </c>
      <c r="N47" s="6">
        <v>0.0941</v>
      </c>
      <c r="O47" s="6">
        <v>0.097</v>
      </c>
      <c r="P47" s="6">
        <v>0.0939</v>
      </c>
    </row>
    <row r="48" spans="1:16" ht="12.75">
      <c r="A48" s="2"/>
      <c r="B48" s="5"/>
      <c r="C48" s="4"/>
      <c r="D48" s="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39" t="s">
        <v>32</v>
      </c>
      <c r="B49" s="5"/>
      <c r="C49" s="4"/>
      <c r="D49" s="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2" t="s">
        <v>33</v>
      </c>
      <c r="B50" s="5"/>
      <c r="C50" s="4"/>
      <c r="D50" s="4">
        <v>0.8429</v>
      </c>
      <c r="E50" s="6">
        <v>0.8312</v>
      </c>
      <c r="F50" s="6">
        <v>0.8331</v>
      </c>
      <c r="G50" s="6">
        <v>0.838</v>
      </c>
      <c r="H50" s="6">
        <v>0.8414</v>
      </c>
      <c r="I50" s="6">
        <v>0.8528</v>
      </c>
      <c r="J50" s="6">
        <v>0.866</v>
      </c>
      <c r="K50" s="6">
        <v>0.8732</v>
      </c>
      <c r="L50" s="6">
        <v>0.8838</v>
      </c>
      <c r="M50" s="6">
        <v>0.8857</v>
      </c>
      <c r="N50" s="6">
        <v>0.8735</v>
      </c>
      <c r="O50" s="6">
        <v>0.8782</v>
      </c>
      <c r="P50" s="6">
        <v>0.8743</v>
      </c>
    </row>
    <row r="51" spans="1:16" ht="12.75">
      <c r="A51" s="2" t="s">
        <v>40</v>
      </c>
      <c r="B51" s="5"/>
      <c r="C51" s="4"/>
      <c r="D51" s="4"/>
      <c r="E51" s="6"/>
      <c r="F51" s="6">
        <v>0.7539</v>
      </c>
      <c r="G51" s="6">
        <v>0.7636</v>
      </c>
      <c r="H51" s="6">
        <v>0.712</v>
      </c>
      <c r="I51" s="6">
        <v>0.7204</v>
      </c>
      <c r="J51" s="6">
        <v>0.7025</v>
      </c>
      <c r="K51" s="6">
        <v>0.7329</v>
      </c>
      <c r="L51" s="6">
        <v>0.7085</v>
      </c>
      <c r="M51" s="6">
        <v>0.744</v>
      </c>
      <c r="N51" s="6">
        <v>0.7414</v>
      </c>
      <c r="O51" s="6">
        <v>0.7322</v>
      </c>
      <c r="P51" s="6">
        <v>0.7186</v>
      </c>
    </row>
    <row r="52" spans="1:16" ht="12.75">
      <c r="A52" s="2" t="s">
        <v>34</v>
      </c>
      <c r="B52" s="5"/>
      <c r="C52" s="4"/>
      <c r="D52" s="4"/>
      <c r="E52" s="6"/>
      <c r="F52" s="6">
        <v>0.7424</v>
      </c>
      <c r="G52" s="6">
        <v>0.7733</v>
      </c>
      <c r="H52" s="6">
        <v>0.7311</v>
      </c>
      <c r="I52" s="6">
        <v>0.6918</v>
      </c>
      <c r="J52" s="6">
        <v>0.7036</v>
      </c>
      <c r="K52" s="6">
        <v>0.7325</v>
      </c>
      <c r="L52" s="6">
        <v>0.7245</v>
      </c>
      <c r="M52" s="6">
        <v>0.7577</v>
      </c>
      <c r="N52" s="6">
        <v>0.7323</v>
      </c>
      <c r="O52" s="6">
        <v>0.734</v>
      </c>
      <c r="P52" s="6">
        <v>0.7175</v>
      </c>
    </row>
    <row r="53" spans="1:16" ht="12.75">
      <c r="A53" s="2"/>
      <c r="N53" s="6"/>
      <c r="O53" s="6"/>
      <c r="P53" s="6"/>
    </row>
    <row r="54" spans="1:16" ht="12.75">
      <c r="A54" s="39" t="s">
        <v>28</v>
      </c>
      <c r="N54" s="6"/>
      <c r="O54" s="6"/>
      <c r="P54" s="6"/>
    </row>
    <row r="55" spans="1:25" ht="12.75">
      <c r="A55" s="2" t="s">
        <v>10</v>
      </c>
      <c r="B55" s="5"/>
      <c r="C55" s="4"/>
      <c r="D55" s="43">
        <v>5913.24</v>
      </c>
      <c r="E55" s="44">
        <v>5819.46</v>
      </c>
      <c r="F55" s="44">
        <v>5560.13</v>
      </c>
      <c r="G55" s="44">
        <v>5390.34</v>
      </c>
      <c r="H55" s="44">
        <v>5438.32</v>
      </c>
      <c r="I55" s="44">
        <v>5405.74</v>
      </c>
      <c r="J55" s="44">
        <v>5319.04</v>
      </c>
      <c r="K55" s="44">
        <v>5529.3</v>
      </c>
      <c r="L55" s="44">
        <v>5584.46</v>
      </c>
      <c r="M55" s="44">
        <v>5429.9</v>
      </c>
      <c r="N55" s="44">
        <v>5057.17</v>
      </c>
      <c r="O55" s="44">
        <v>4858.2</v>
      </c>
      <c r="P55" s="44">
        <v>5184.73</v>
      </c>
      <c r="Q55" s="45"/>
      <c r="R55" s="45"/>
      <c r="S55" s="45"/>
      <c r="T55" s="45"/>
      <c r="U55" s="45"/>
      <c r="V55" s="45"/>
      <c r="W55" s="45"/>
      <c r="X55" s="45"/>
      <c r="Y55" s="45"/>
    </row>
    <row r="56" spans="1:24" ht="12.75">
      <c r="A56" s="2" t="s">
        <v>11</v>
      </c>
      <c r="B56" s="5"/>
      <c r="C56" s="4"/>
      <c r="D56" s="43">
        <v>11301.53</v>
      </c>
      <c r="E56" s="44">
        <v>11119.54</v>
      </c>
      <c r="F56" s="44">
        <v>11152.57</v>
      </c>
      <c r="G56" s="44">
        <v>11518.8</v>
      </c>
      <c r="H56" s="44">
        <v>11769.2</v>
      </c>
      <c r="I56" s="44">
        <v>11931.52</v>
      </c>
      <c r="J56" s="44">
        <v>12975.28</v>
      </c>
      <c r="K56" s="44">
        <v>14153.81</v>
      </c>
      <c r="L56" s="44">
        <v>14896.58</v>
      </c>
      <c r="M56" s="44">
        <v>16967.74</v>
      </c>
      <c r="N56" s="44">
        <v>16706.3</v>
      </c>
      <c r="O56" s="44">
        <v>16909.52</v>
      </c>
      <c r="P56" s="44">
        <v>18491.91</v>
      </c>
      <c r="Q56" s="45"/>
      <c r="R56" s="45"/>
      <c r="S56" s="45"/>
      <c r="T56" s="45"/>
      <c r="U56" s="45"/>
      <c r="V56" s="45"/>
      <c r="W56" s="45"/>
      <c r="X56" s="45"/>
    </row>
    <row r="57" spans="1:24" ht="12.75">
      <c r="A57" s="2"/>
      <c r="B57" s="5"/>
      <c r="C57" s="4"/>
      <c r="D57" s="43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5"/>
      <c r="R57" s="45"/>
      <c r="S57" s="45"/>
      <c r="T57" s="45"/>
      <c r="U57" s="45"/>
      <c r="V57" s="45"/>
      <c r="W57" s="45"/>
      <c r="X57" s="45"/>
    </row>
    <row r="58" spans="1:16" ht="12.75">
      <c r="A58" s="39" t="s">
        <v>29</v>
      </c>
      <c r="B58" s="5"/>
      <c r="C58" s="4"/>
      <c r="D58" s="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9" ht="12.75">
      <c r="A59" s="2" t="s">
        <v>10</v>
      </c>
      <c r="B59" s="5"/>
      <c r="C59" s="4"/>
      <c r="D59" s="42">
        <v>15.18</v>
      </c>
      <c r="E59" s="33">
        <v>17.14</v>
      </c>
      <c r="F59" s="33">
        <v>18.75</v>
      </c>
      <c r="G59" s="33">
        <v>20.41</v>
      </c>
      <c r="H59" s="33">
        <v>20.43</v>
      </c>
      <c r="I59" s="33">
        <v>20.59</v>
      </c>
      <c r="J59" s="33">
        <v>21.06</v>
      </c>
      <c r="K59" s="33">
        <v>20.56</v>
      </c>
      <c r="L59" s="33">
        <v>21.91</v>
      </c>
      <c r="M59" s="33">
        <v>22.19</v>
      </c>
      <c r="N59" s="33">
        <v>23.44</v>
      </c>
      <c r="O59" s="33">
        <v>24.46</v>
      </c>
      <c r="P59" s="33">
        <v>25.22</v>
      </c>
      <c r="Q59" s="38"/>
      <c r="R59" s="38"/>
      <c r="S59" s="38"/>
    </row>
    <row r="60" spans="1:19" ht="12.75">
      <c r="A60" s="2" t="s">
        <v>11</v>
      </c>
      <c r="B60" s="5"/>
      <c r="C60" s="4"/>
      <c r="D60" s="42">
        <v>15.75</v>
      </c>
      <c r="E60" s="33">
        <v>18.27</v>
      </c>
      <c r="F60" s="33">
        <v>20.49</v>
      </c>
      <c r="G60" s="33">
        <v>20.87</v>
      </c>
      <c r="H60" s="33">
        <v>21.46</v>
      </c>
      <c r="I60" s="33">
        <v>21.83</v>
      </c>
      <c r="J60" s="33">
        <v>21.93</v>
      </c>
      <c r="K60" s="33">
        <v>20.83</v>
      </c>
      <c r="L60" s="33">
        <v>21.99</v>
      </c>
      <c r="M60" s="33">
        <v>19.76</v>
      </c>
      <c r="N60" s="33">
        <v>21.32</v>
      </c>
      <c r="O60" s="33">
        <v>20.59</v>
      </c>
      <c r="P60" s="33">
        <v>19.44</v>
      </c>
      <c r="Q60" s="38"/>
      <c r="R60" s="38"/>
      <c r="S60" s="38"/>
    </row>
    <row r="61" spans="1:16" ht="12.75">
      <c r="A61" s="2"/>
      <c r="B61" s="5"/>
      <c r="C61" s="4"/>
      <c r="D61" s="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39" t="s">
        <v>27</v>
      </c>
      <c r="B62" s="5"/>
      <c r="C62" s="4"/>
      <c r="D62" s="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2" t="s">
        <v>30</v>
      </c>
      <c r="B63" s="5"/>
      <c r="C63" s="4"/>
      <c r="D63" s="4">
        <v>0.9447</v>
      </c>
      <c r="E63" s="6">
        <v>0.9397</v>
      </c>
      <c r="F63" s="6">
        <v>0.9359</v>
      </c>
      <c r="G63" s="6">
        <v>0.9347</v>
      </c>
      <c r="H63" s="6">
        <v>0.9161</v>
      </c>
      <c r="I63" s="6">
        <v>0.8929</v>
      </c>
      <c r="J63" s="6">
        <v>0.8919</v>
      </c>
      <c r="K63" s="6">
        <v>0.8672</v>
      </c>
      <c r="L63" s="6">
        <v>0.8461</v>
      </c>
      <c r="M63" s="6">
        <v>0.8166</v>
      </c>
      <c r="N63" s="6">
        <v>0.8135</v>
      </c>
      <c r="O63" s="6">
        <v>0.7881</v>
      </c>
      <c r="P63" s="6">
        <v>0.7363</v>
      </c>
    </row>
    <row r="64" spans="1:16" ht="12.75">
      <c r="A64" s="2" t="s">
        <v>31</v>
      </c>
      <c r="B64" s="5"/>
      <c r="C64" s="4"/>
      <c r="D64" s="4">
        <v>0.0553</v>
      </c>
      <c r="E64" s="6">
        <v>0.0603</v>
      </c>
      <c r="F64" s="6">
        <v>0.0641</v>
      </c>
      <c r="G64" s="6">
        <v>0.0653</v>
      </c>
      <c r="H64" s="6">
        <v>0.0839</v>
      </c>
      <c r="I64" s="6">
        <v>0.1071</v>
      </c>
      <c r="J64" s="6">
        <v>0.1081</v>
      </c>
      <c r="K64" s="6">
        <v>0.1328</v>
      </c>
      <c r="L64" s="6">
        <v>0.1539</v>
      </c>
      <c r="M64" s="6">
        <v>0.1834</v>
      </c>
      <c r="N64" s="6">
        <v>0.1865</v>
      </c>
      <c r="O64" s="6">
        <v>0.2119</v>
      </c>
      <c r="P64" s="6">
        <v>0.2637</v>
      </c>
    </row>
    <row r="65" spans="1:15" ht="12.75">
      <c r="A65" s="2"/>
      <c r="B65" s="5"/>
      <c r="C65" s="4"/>
      <c r="D65" s="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4" ht="12.75">
      <c r="A66" s="2"/>
      <c r="B66" s="5"/>
      <c r="C66" s="5"/>
      <c r="D66" s="5"/>
    </row>
    <row r="67" spans="1:4" ht="12.75">
      <c r="A67" s="2"/>
      <c r="B67" s="5"/>
      <c r="C67" s="5"/>
      <c r="D67" s="5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3"/>
  <rowBreaks count="5" manualBreakCount="5">
    <brk id="64" max="15" man="1"/>
    <brk id="127" max="15" man="1"/>
    <brk id="188" max="15" man="1"/>
    <brk id="247" max="15" man="1"/>
    <brk id="269" max="1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108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25" ht="13.5" thickTop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5"/>
    </row>
    <row r="2" spans="1:25" ht="15.75">
      <c r="A2" s="16"/>
      <c r="B2" s="17"/>
      <c r="C2" s="17"/>
      <c r="D2" s="17"/>
      <c r="E2" s="17"/>
      <c r="F2" s="17"/>
      <c r="G2" s="17"/>
      <c r="H2" s="17"/>
      <c r="I2" s="17"/>
      <c r="J2" s="19" t="s">
        <v>38</v>
      </c>
      <c r="K2" s="18"/>
      <c r="L2" s="19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20"/>
    </row>
    <row r="3" spans="1:25" ht="12.7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20"/>
    </row>
    <row r="4" spans="1:25" ht="12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20"/>
    </row>
    <row r="5" spans="1:25" ht="12.7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20"/>
    </row>
    <row r="6" spans="1:25" ht="12.7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20"/>
    </row>
    <row r="7" spans="1:25" ht="12.7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20"/>
    </row>
    <row r="8" spans="1:25" ht="12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20"/>
    </row>
    <row r="9" spans="1:25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0"/>
    </row>
    <row r="10" spans="1:25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20"/>
    </row>
    <row r="11" spans="1:25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20"/>
    </row>
    <row r="12" spans="1:25" ht="12.7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20"/>
    </row>
    <row r="13" spans="1:25" ht="12.7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20"/>
    </row>
    <row r="14" spans="1:25" ht="12.7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0"/>
    </row>
    <row r="15" spans="1:25" ht="12.7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20"/>
    </row>
    <row r="16" spans="1:25" ht="12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0"/>
    </row>
    <row r="17" spans="1:25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20"/>
    </row>
    <row r="18" spans="1:25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20"/>
    </row>
    <row r="19" spans="1:25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20"/>
    </row>
    <row r="20" spans="1:25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20"/>
    </row>
    <row r="21" spans="1:25" ht="12.7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20"/>
    </row>
    <row r="22" spans="1:25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20"/>
    </row>
    <row r="23" spans="1:25" ht="12.7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20"/>
    </row>
    <row r="24" spans="1:25" ht="12.7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20"/>
    </row>
    <row r="25" spans="1:25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20"/>
    </row>
    <row r="26" spans="1:25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20"/>
    </row>
    <row r="27" spans="1:25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20"/>
    </row>
    <row r="28" spans="1:25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20"/>
    </row>
    <row r="29" spans="1:25" ht="12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20"/>
    </row>
    <row r="30" spans="1:25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0"/>
    </row>
    <row r="31" spans="1:25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20"/>
    </row>
    <row r="32" spans="1:25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20"/>
    </row>
    <row r="33" spans="1:25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20"/>
    </row>
    <row r="34" spans="1:25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20"/>
    </row>
    <row r="35" spans="1:25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20"/>
    </row>
    <row r="36" spans="1:25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20"/>
    </row>
    <row r="37" spans="1:25" ht="12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20"/>
    </row>
    <row r="38" spans="1:25" ht="12.7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20"/>
    </row>
    <row r="39" spans="1:25" ht="12.7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20"/>
    </row>
    <row r="40" spans="1:25" ht="12.7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20"/>
    </row>
    <row r="41" spans="1:25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20"/>
    </row>
    <row r="42" spans="1:25" ht="12.7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20"/>
    </row>
    <row r="43" spans="1:25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20"/>
    </row>
    <row r="44" spans="1:25" ht="12.7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20"/>
    </row>
    <row r="45" spans="1:25" ht="12.7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20"/>
    </row>
    <row r="46" spans="1:25" ht="12.7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20"/>
    </row>
    <row r="47" spans="1:25" ht="12.7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20"/>
    </row>
    <row r="48" spans="1:25" ht="12.7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20"/>
    </row>
    <row r="49" spans="1:25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20"/>
    </row>
    <row r="50" spans="1:25" ht="12.7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20"/>
    </row>
    <row r="51" spans="1:25" ht="12.7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20"/>
    </row>
    <row r="52" spans="1:25" ht="12.7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20"/>
    </row>
    <row r="53" spans="1:25" ht="12.7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20"/>
    </row>
    <row r="54" spans="1:25" ht="12.75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20"/>
    </row>
    <row r="55" spans="1:25" ht="12.7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20"/>
    </row>
    <row r="56" spans="1:25" ht="12.7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20"/>
    </row>
    <row r="57" spans="1:25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20"/>
    </row>
    <row r="58" spans="1:25" ht="12.75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20"/>
    </row>
    <row r="59" spans="1:25" ht="12.7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20"/>
    </row>
    <row r="60" spans="1:25" ht="12.75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20"/>
    </row>
    <row r="61" spans="1:25" ht="12.75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20"/>
    </row>
    <row r="62" spans="1:25" ht="12.7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20"/>
    </row>
    <row r="63" spans="1:25" ht="12.7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20"/>
    </row>
    <row r="64" spans="1:25" ht="12.7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20"/>
    </row>
    <row r="65" spans="1:25" ht="12.7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20"/>
    </row>
    <row r="66" spans="1:25" ht="12.7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20"/>
    </row>
    <row r="67" spans="1:25" ht="12.75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20"/>
    </row>
    <row r="68" spans="1:25" ht="12.75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20"/>
    </row>
    <row r="69" spans="1:25" ht="12.7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20"/>
    </row>
    <row r="70" spans="1:25" ht="12.7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20"/>
    </row>
    <row r="71" spans="1:25" ht="12.75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20"/>
    </row>
    <row r="72" spans="1:25" ht="12.7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20"/>
    </row>
    <row r="73" spans="1:25" ht="12.7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20"/>
    </row>
    <row r="74" spans="1:25" ht="12.7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20"/>
    </row>
    <row r="75" spans="1:25" ht="12.7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20"/>
    </row>
    <row r="76" spans="1:25" ht="12.75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20"/>
    </row>
    <row r="77" spans="1:25" ht="12.75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20"/>
    </row>
    <row r="78" spans="1:25" ht="12.75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20"/>
    </row>
    <row r="79" spans="1:25" ht="12.75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20"/>
    </row>
    <row r="80" spans="1:25" ht="12.75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20"/>
    </row>
    <row r="81" spans="1:25" ht="12.75">
      <c r="A81" s="16"/>
      <c r="Y81" s="20"/>
    </row>
    <row r="82" spans="1:25" ht="12.75">
      <c r="A82" s="16"/>
      <c r="Y82" s="20"/>
    </row>
    <row r="83" spans="1:25" ht="12.75">
      <c r="A83" s="16"/>
      <c r="Y83" s="20"/>
    </row>
    <row r="84" spans="1:25" ht="12.75">
      <c r="A84" s="16"/>
      <c r="Y84" s="20"/>
    </row>
    <row r="85" spans="1:25" ht="12.75">
      <c r="A85" s="16"/>
      <c r="Y85" s="20"/>
    </row>
    <row r="86" spans="1:25" ht="12.75">
      <c r="A86" s="16"/>
      <c r="Y86" s="20"/>
    </row>
    <row r="87" spans="1:25" ht="12.75">
      <c r="A87" s="16"/>
      <c r="Y87" s="20"/>
    </row>
    <row r="88" spans="1:25" ht="12.75">
      <c r="A88" s="16"/>
      <c r="Y88" s="20"/>
    </row>
    <row r="89" spans="1:25" ht="12.75">
      <c r="A89" s="16"/>
      <c r="Y89" s="20"/>
    </row>
    <row r="90" spans="1:25" ht="12.75">
      <c r="A90" s="16"/>
      <c r="Y90" s="20"/>
    </row>
    <row r="91" spans="1:25" ht="12.75">
      <c r="A91" s="16"/>
      <c r="Y91" s="20"/>
    </row>
    <row r="92" spans="1:25" ht="12.75">
      <c r="A92" s="16"/>
      <c r="Y92" s="20"/>
    </row>
    <row r="93" spans="1:25" ht="12.75">
      <c r="A93" s="16"/>
      <c r="Y93" s="20"/>
    </row>
    <row r="94" spans="1:25" ht="12.75">
      <c r="A94" s="16"/>
      <c r="Y94" s="20"/>
    </row>
    <row r="95" spans="1:25" ht="12.75">
      <c r="A95" s="16"/>
      <c r="Y95" s="20"/>
    </row>
    <row r="96" spans="1:25" ht="12.75">
      <c r="A96" s="16"/>
      <c r="Y96" s="20"/>
    </row>
    <row r="97" spans="1:25" ht="12.75">
      <c r="A97" s="16"/>
      <c r="Y97" s="20"/>
    </row>
    <row r="98" spans="1:25" ht="12.75">
      <c r="A98" s="16"/>
      <c r="Y98" s="20"/>
    </row>
    <row r="99" spans="1:25" ht="12.75">
      <c r="A99" s="16"/>
      <c r="Y99" s="20"/>
    </row>
    <row r="100" spans="1:25" ht="12.75">
      <c r="A100" s="16"/>
      <c r="Y100" s="20"/>
    </row>
    <row r="101" spans="1:25" ht="12.75">
      <c r="A101" s="16"/>
      <c r="Y101" s="20"/>
    </row>
    <row r="102" spans="1:25" ht="12.75">
      <c r="A102" s="16"/>
      <c r="Y102" s="20"/>
    </row>
    <row r="103" spans="1:25" ht="12.75">
      <c r="A103" s="16"/>
      <c r="Y103" s="20"/>
    </row>
    <row r="104" spans="1:25" ht="12.75">
      <c r="A104" s="16"/>
      <c r="Y104" s="20"/>
    </row>
    <row r="105" spans="1:25" ht="12.75">
      <c r="A105" s="16"/>
      <c r="Y105" s="20"/>
    </row>
    <row r="106" spans="1:25" ht="12.75">
      <c r="A106" s="16"/>
      <c r="Y106" s="20"/>
    </row>
    <row r="107" spans="1:25" ht="12.75">
      <c r="A107" s="16"/>
      <c r="Y107" s="20"/>
    </row>
    <row r="108" spans="1:25" ht="13.5" thickBot="1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3"/>
    </row>
    <row r="109" ht="13.5" thickTop="1"/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2004-08-16T06:37:59Z</cp:lastPrinted>
  <dcterms:created xsi:type="dcterms:W3CDTF">2002-08-22T07:01:03Z</dcterms:created>
  <dcterms:modified xsi:type="dcterms:W3CDTF">2004-10-29T06:39:35Z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