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95" activeTab="0"/>
  </bookViews>
  <sheets>
    <sheet name="Summary" sheetId="1" r:id="rId1"/>
    <sheet name="Graphs" sheetId="2" r:id="rId2"/>
  </sheets>
  <definedNames>
    <definedName name="_xlnm.Print_Area" localSheetId="1">'Graphs'!$A$1:$AA$101</definedName>
    <definedName name="_xlnm.Print_Area" localSheetId="0">'Summary'!$A$1:$L$242</definedName>
  </definedNames>
  <calcPr fullCalcOnLoad="1"/>
</workbook>
</file>

<file path=xl/sharedStrings.xml><?xml version="1.0" encoding="utf-8"?>
<sst xmlns="http://schemas.openxmlformats.org/spreadsheetml/2006/main" count="68" uniqueCount="58">
  <si>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</si>
  <si>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</si>
  <si>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</si>
  <si>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</si>
  <si>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</si>
  <si>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</si>
  <si>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Mortgage Asset Balance</t>
  </si>
  <si>
    <t>Lifetime Redemption Rate</t>
  </si>
  <si>
    <t>Quarterly Redemption Rate</t>
  </si>
  <si>
    <t>First Loss Fund Balance</t>
  </si>
  <si>
    <t xml:space="preserve">First Loss Fund as a % of the Mortgages </t>
  </si>
  <si>
    <t xml:space="preserve">Quarterly Losses </t>
  </si>
  <si>
    <t>PDL Replenishment made during the quarter</t>
  </si>
  <si>
    <t>Outstanding PDL at end of the quarter</t>
  </si>
  <si>
    <t>Spread Trap repayment in the quarter</t>
  </si>
  <si>
    <t>Quarterly surplus income to the Issuer</t>
  </si>
  <si>
    <t>Number of Properties in Possession</t>
  </si>
  <si>
    <t>Weighted Average Nationwide Indexed LTV</t>
  </si>
  <si>
    <t>Weighted Average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</si>
  <si>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</si>
  <si>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</si>
  <si>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</si>
  <si>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</si>
  <si>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</si>
  <si>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</si>
  <si>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</si>
  <si>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</si>
  <si>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</si>
  <si>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Spread % (WA Funding Rate versus WA Interest Rate)</t>
  </si>
  <si>
    <t>&gt;1 to 2 months arrears</t>
  </si>
  <si>
    <t xml:space="preserve">&gt;2 to 3 months arrears </t>
  </si>
  <si>
    <t xml:space="preserve">&gt;3 months arrears </t>
  </si>
  <si>
    <t xml:space="preserve">Total </t>
  </si>
  <si>
    <t>Surplus Income as a % of the Mortgages</t>
  </si>
  <si>
    <t>Weighted Average Maturity Date (years)</t>
  </si>
  <si>
    <t>Losses as a % of the Mortgages</t>
  </si>
  <si>
    <t>Quarterly Loss Rate (annualised)</t>
  </si>
  <si>
    <t>Class B Notes as a % of the Total Notes</t>
  </si>
  <si>
    <t>Further Advances released in the quarter</t>
  </si>
  <si>
    <t>PARAGON MORTGAGES (NO.6) PLC</t>
  </si>
  <si>
    <t>Class A1R Notes</t>
  </si>
  <si>
    <t>Class A2b Notes</t>
  </si>
  <si>
    <t>Class B1b Notes</t>
  </si>
  <si>
    <t>% of Investment Home Loans - Professional Landlords</t>
  </si>
  <si>
    <t>% of Investment Home Loans - Amateur Landlords</t>
  </si>
  <si>
    <t>% of Base Rate Mortgages</t>
  </si>
  <si>
    <t>Total Notes (Sterling)</t>
  </si>
  <si>
    <t>Class A1 Notes (Sterling)</t>
  </si>
  <si>
    <t>Class A2a Notes (Sterling)</t>
  </si>
  <si>
    <t>Class A2c Notes (Sterling)</t>
  </si>
  <si>
    <t>Class B1a Notes (Sterling)</t>
  </si>
  <si>
    <t>Class B1c Notes (Sterling)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</si>
  <si>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(No.6) PLC</t>
    </r>
  </si>
  <si>
    <t>Weighted Average Interest Coverage Ratio</t>
  </si>
  <si>
    <t>Arrears excluding Receiver of Rent and Possession Cases (From 31/05/05)</t>
  </si>
  <si>
    <t>Appointment of a Receiver of Rent (From 29/02/04)</t>
  </si>
  <si>
    <t>Average Number of months (Possessions) in Arrears at the Sale Date</t>
  </si>
  <si>
    <t>Average Number of months (RoR) in Arrears at the Sale Date from Nov 05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</si>
</sst>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\-mmm\-yy"/>
    <numFmt numFmtId="174" formatCode="0.000%"/>
    <numFmt numFmtId="175" formatCode="0.0"/>
    <numFmt numFmtId="176" formatCode="&quot;£&quot;#,##0.00"/>
    <numFmt numFmtId="177" formatCode="&quot;£&quot;#,##0"/>
    <numFmt numFmtId="178" formatCode="#,##0.0"/>
  </numFmts>
  <fonts count="36">
    <font>
      <sz val="10"/>
      <name val="Arial"/>
      <family val="0"/>
    </font>
    <font>
      <sz val="15.25"/>
      <name val="Arial"/>
      <family val="0"/>
    </font>
    <font>
      <sz val="17.25"/>
      <name val="Arial"/>
      <family val="0"/>
    </font>
    <font>
      <sz val="15"/>
      <name val="Arial"/>
      <family val="0"/>
    </font>
    <font>
      <b/>
      <sz val="9"/>
      <name val="Arial"/>
      <family val="2"/>
    </font>
    <font>
      <sz val="19.5"/>
      <name val="Arial"/>
      <family val="0"/>
    </font>
    <font>
      <sz val="19"/>
      <name val="Arial"/>
      <family val="0"/>
    </font>
    <font>
      <sz val="8"/>
      <name val="Arial"/>
      <family val="2"/>
    </font>
    <font>
      <sz val="18"/>
      <name val="Arial"/>
      <family val="0"/>
    </font>
    <font>
      <b/>
      <sz val="9.5"/>
      <name val="Arial"/>
      <family val="2"/>
    </font>
    <font>
      <b/>
      <sz val="11"/>
      <name val="Arial"/>
      <family val="2"/>
    </font>
    <font>
      <sz val="8.75"/>
      <name val="Arial"/>
      <family val="2"/>
    </font>
    <font>
      <sz val="9.25"/>
      <name val="Arial"/>
      <family val="2"/>
    </font>
    <font>
      <sz val="9"/>
      <name val="Arial"/>
      <family val="2"/>
    </font>
    <font>
      <b/>
      <sz val="10.25"/>
      <name val="Arial"/>
      <family val="2"/>
    </font>
    <font>
      <sz val="8.5"/>
      <name val="Arial"/>
      <family val="2"/>
    </font>
    <font>
      <sz val="8.2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8.25"/>
      <name val="Arial"/>
      <family val="0"/>
    </font>
    <font>
      <sz val="14.75"/>
      <name val="Arial"/>
      <family val="0"/>
    </font>
    <font>
      <b/>
      <sz val="8.25"/>
      <name val="Arial"/>
      <family val="2"/>
    </font>
    <font>
      <b/>
      <sz val="10"/>
      <color indexed="12"/>
      <name val="Arial"/>
      <family val="2"/>
    </font>
    <font>
      <b/>
      <sz val="8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15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8" fillId="2" borderId="0" xfId="0" applyFont="1" applyFill="1" applyAlignment="1">
      <alignment/>
    </xf>
    <xf numFmtId="0" fontId="17" fillId="2" borderId="0" xfId="0" applyNumberFormat="1" applyFont="1" applyFill="1" applyAlignment="1">
      <alignment/>
    </xf>
    <xf numFmtId="0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10" fontId="18" fillId="2" borderId="0" xfId="0" applyNumberFormat="1" applyFont="1" applyFill="1" applyAlignment="1">
      <alignment/>
    </xf>
    <xf numFmtId="0" fontId="19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10" fontId="18" fillId="2" borderId="0" xfId="21" applyNumberFormat="1" applyFont="1" applyFill="1" applyAlignment="1">
      <alignment horizontal="right"/>
    </xf>
    <xf numFmtId="10" fontId="18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9" fontId="18" fillId="2" borderId="0" xfId="0" applyNumberFormat="1" applyFont="1" applyFill="1" applyAlignment="1">
      <alignment horizontal="right"/>
    </xf>
    <xf numFmtId="4" fontId="18" fillId="2" borderId="0" xfId="21" applyNumberFormat="1" applyFont="1" applyFill="1" applyAlignment="1">
      <alignment horizontal="right"/>
    </xf>
    <xf numFmtId="173" fontId="20" fillId="2" borderId="0" xfId="0" applyNumberFormat="1" applyFont="1" applyFill="1" applyAlignment="1">
      <alignment horizontal="right"/>
    </xf>
    <xf numFmtId="0" fontId="29" fillId="2" borderId="0" xfId="0" applyFont="1" applyFill="1" applyAlignment="1">
      <alignment/>
    </xf>
    <xf numFmtId="177" fontId="18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/>
    </xf>
    <xf numFmtId="1" fontId="18" fillId="2" borderId="0" xfId="0" applyNumberFormat="1" applyFont="1" applyFill="1" applyAlignment="1">
      <alignment horizontal="right"/>
    </xf>
    <xf numFmtId="4" fontId="18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Summary!$B$39:$O$39</c:f>
              <c:numCache/>
            </c:numRef>
          </c:val>
        </c:ser>
        <c:gapWidth val="0"/>
        <c:axId val="18112998"/>
        <c:axId val="28799255"/>
      </c:barChart>
      <c:dateAx>
        <c:axId val="18112998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99255"/>
        <c:crosses val="autoZero"/>
        <c:auto val="0"/>
        <c:majorUnit val="3"/>
        <c:majorTimeUnit val="months"/>
        <c:noMultiLvlLbl val="0"/>
      </c:dateAx>
      <c:valAx>
        <c:axId val="28799255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Summary!$B$39:$O$39</c:f>
              <c:numCache>
                <c:ptCount val="14"/>
                <c:pt idx="0">
                  <c:v>0.0002</c:v>
                </c:pt>
                <c:pt idx="1">
                  <c:v>0.0003</c:v>
                </c:pt>
                <c:pt idx="2">
                  <c:v>0.0028</c:v>
                </c:pt>
                <c:pt idx="3">
                  <c:v>0.0034</c:v>
                </c:pt>
                <c:pt idx="4">
                  <c:v>0.0055</c:v>
                </c:pt>
                <c:pt idx="5">
                  <c:v>0.006</c:v>
                </c:pt>
                <c:pt idx="6">
                  <c:v>0.0026</c:v>
                </c:pt>
                <c:pt idx="7">
                  <c:v>0.0046</c:v>
                </c:pt>
                <c:pt idx="8">
                  <c:v>0.0018</c:v>
                </c:pt>
                <c:pt idx="9">
                  <c:v>0.0021</c:v>
                </c:pt>
                <c:pt idx="10">
                  <c:v>0.0011</c:v>
                </c:pt>
              </c:numCache>
            </c:numRef>
          </c:val>
        </c:ser>
        <c:gapWidth val="0"/>
        <c:axId val="1313184"/>
        <c:axId val="11818657"/>
      </c:barChart>
      <c:dateAx>
        <c:axId val="1313184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18657"/>
        <c:crosses val="autoZero"/>
        <c:auto val="0"/>
        <c:majorUnit val="3"/>
        <c:majorTimeUnit val="months"/>
        <c:noMultiLvlLbl val="0"/>
      </c:dateAx>
      <c:valAx>
        <c:axId val="11818657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3184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775"/>
          <c:w val="0.929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Summary!$B$22:$O$22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39259050"/>
        <c:axId val="17787131"/>
      </c:barChart>
      <c:dateAx>
        <c:axId val="39259050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87131"/>
        <c:crosses val="autoZero"/>
        <c:auto val="0"/>
        <c:majorUnit val="3"/>
        <c:majorTimeUnit val="months"/>
        <c:noMultiLvlLbl val="0"/>
      </c:dateAx>
      <c:valAx>
        <c:axId val="177871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59050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2425"/>
          <c:w val="0.95325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 (Sterling)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Summary!$B$7:$O$7</c:f>
              <c:numCache>
                <c:ptCount val="14"/>
                <c:pt idx="0">
                  <c:v>196011</c:v>
                </c:pt>
                <c:pt idx="1">
                  <c:v>188436</c:v>
                </c:pt>
                <c:pt idx="2">
                  <c:v>170138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A1R Notes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154960</c:v>
                </c:pt>
                <c:pt idx="4">
                  <c:v>140433</c:v>
                </c:pt>
                <c:pt idx="5">
                  <c:v>130028</c:v>
                </c:pt>
                <c:pt idx="6">
                  <c:v>117990</c:v>
                </c:pt>
                <c:pt idx="7">
                  <c:v>100107</c:v>
                </c:pt>
                <c:pt idx="8">
                  <c:v>85874</c:v>
                </c:pt>
                <c:pt idx="9">
                  <c:v>65282</c:v>
                </c:pt>
                <c:pt idx="10">
                  <c:v>46658</c:v>
                </c:pt>
              </c:numCache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A2a Notes (Sterling)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Summary!$B$9:$P$9</c:f>
              <c:numCache>
                <c:ptCount val="15"/>
                <c:pt idx="0">
                  <c:v>188500</c:v>
                </c:pt>
                <c:pt idx="1">
                  <c:v>188500</c:v>
                </c:pt>
                <c:pt idx="2">
                  <c:v>188500</c:v>
                </c:pt>
                <c:pt idx="3">
                  <c:v>188500</c:v>
                </c:pt>
                <c:pt idx="4">
                  <c:v>188500</c:v>
                </c:pt>
                <c:pt idx="5">
                  <c:v>188500</c:v>
                </c:pt>
                <c:pt idx="6">
                  <c:v>188500</c:v>
                </c:pt>
                <c:pt idx="7">
                  <c:v>188500</c:v>
                </c:pt>
                <c:pt idx="8">
                  <c:v>188500</c:v>
                </c:pt>
                <c:pt idx="9">
                  <c:v>188500</c:v>
                </c:pt>
                <c:pt idx="10">
                  <c:v>188500</c:v>
                </c:pt>
              </c:numCache>
            </c:numRef>
          </c:val>
        </c:ser>
        <c:ser>
          <c:idx val="3"/>
          <c:order val="3"/>
          <c:tx>
            <c:strRef>
              <c:f>Summary!$A$10</c:f>
              <c:strCache>
                <c:ptCount val="1"/>
                <c:pt idx="0">
                  <c:v>Class A2b Notes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Summary!$B$10:$P$10</c:f>
              <c:numCache>
                <c:ptCount val="15"/>
                <c:pt idx="0">
                  <c:v>115000</c:v>
                </c:pt>
                <c:pt idx="1">
                  <c:v>115000</c:v>
                </c:pt>
                <c:pt idx="2">
                  <c:v>115000</c:v>
                </c:pt>
                <c:pt idx="3">
                  <c:v>115000</c:v>
                </c:pt>
                <c:pt idx="4">
                  <c:v>115000</c:v>
                </c:pt>
                <c:pt idx="5">
                  <c:v>115000</c:v>
                </c:pt>
                <c:pt idx="6">
                  <c:v>115000</c:v>
                </c:pt>
                <c:pt idx="7">
                  <c:v>115000</c:v>
                </c:pt>
                <c:pt idx="8">
                  <c:v>115000</c:v>
                </c:pt>
                <c:pt idx="9">
                  <c:v>115000</c:v>
                </c:pt>
                <c:pt idx="10">
                  <c:v>115000</c:v>
                </c:pt>
              </c:numCache>
            </c:numRef>
          </c:val>
        </c:ser>
        <c:ser>
          <c:idx val="4"/>
          <c:order val="4"/>
          <c:tx>
            <c:strRef>
              <c:f>Summary!$A$11</c:f>
              <c:strCache>
                <c:ptCount val="1"/>
                <c:pt idx="0">
                  <c:v>Class A2c Notes (Sterling)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Summary!$B$11:$P$11</c:f>
              <c:numCache>
                <c:ptCount val="15"/>
                <c:pt idx="0">
                  <c:v>140000</c:v>
                </c:pt>
                <c:pt idx="1">
                  <c:v>140000</c:v>
                </c:pt>
                <c:pt idx="2">
                  <c:v>140000</c:v>
                </c:pt>
                <c:pt idx="3">
                  <c:v>140000</c:v>
                </c:pt>
                <c:pt idx="4">
                  <c:v>140000</c:v>
                </c:pt>
                <c:pt idx="5">
                  <c:v>140000</c:v>
                </c:pt>
                <c:pt idx="6">
                  <c:v>140000</c:v>
                </c:pt>
                <c:pt idx="7">
                  <c:v>140000</c:v>
                </c:pt>
                <c:pt idx="8">
                  <c:v>140000</c:v>
                </c:pt>
                <c:pt idx="9">
                  <c:v>140000</c:v>
                </c:pt>
                <c:pt idx="10">
                  <c:v>140000</c:v>
                </c:pt>
              </c:numCache>
            </c:numRef>
          </c:val>
        </c:ser>
        <c:ser>
          <c:idx val="5"/>
          <c:order val="5"/>
          <c:tx>
            <c:strRef>
              <c:f>Summary!$A$12</c:f>
              <c:strCache>
                <c:ptCount val="1"/>
                <c:pt idx="0">
                  <c:v>Class B1a Notes (Sterling)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Summary!$B$12:$P$12</c:f>
              <c:numCache>
                <c:ptCount val="15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</c:numCache>
            </c:numRef>
          </c:val>
        </c:ser>
        <c:ser>
          <c:idx val="6"/>
          <c:order val="6"/>
          <c:tx>
            <c:strRef>
              <c:f>Summary!$A$13</c:f>
              <c:strCache>
                <c:ptCount val="1"/>
                <c:pt idx="0">
                  <c:v>Class B1b Notes</c:v>
                </c:pt>
              </c:strCache>
            </c:strRef>
          </c:tx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Summary!$B$13:$N$13</c:f>
              <c:numCache>
                <c:ptCount val="13"/>
                <c:pt idx="0">
                  <c:v>15500</c:v>
                </c:pt>
                <c:pt idx="1">
                  <c:v>15500</c:v>
                </c:pt>
                <c:pt idx="2">
                  <c:v>15500</c:v>
                </c:pt>
                <c:pt idx="3">
                  <c:v>15500</c:v>
                </c:pt>
                <c:pt idx="4">
                  <c:v>15500</c:v>
                </c:pt>
                <c:pt idx="5">
                  <c:v>15500</c:v>
                </c:pt>
                <c:pt idx="6">
                  <c:v>15500</c:v>
                </c:pt>
                <c:pt idx="7">
                  <c:v>15500</c:v>
                </c:pt>
                <c:pt idx="8">
                  <c:v>15500</c:v>
                </c:pt>
                <c:pt idx="9">
                  <c:v>15500</c:v>
                </c:pt>
                <c:pt idx="10">
                  <c:v>15500</c:v>
                </c:pt>
              </c:numCache>
            </c:numRef>
          </c:val>
        </c:ser>
        <c:ser>
          <c:idx val="7"/>
          <c:order val="7"/>
          <c:tx>
            <c:strRef>
              <c:f>Summary!$A$14</c:f>
              <c:strCache>
                <c:ptCount val="1"/>
                <c:pt idx="0">
                  <c:v>Class B1c Notes (Sterling)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Summary!$B$14:$P$14</c:f>
              <c:numCache>
                <c:ptCount val="15"/>
                <c:pt idx="0">
                  <c:v>41000</c:v>
                </c:pt>
                <c:pt idx="1">
                  <c:v>41000</c:v>
                </c:pt>
                <c:pt idx="2">
                  <c:v>41000</c:v>
                </c:pt>
                <c:pt idx="3">
                  <c:v>41000</c:v>
                </c:pt>
                <c:pt idx="4">
                  <c:v>41000</c:v>
                </c:pt>
                <c:pt idx="5">
                  <c:v>41000</c:v>
                </c:pt>
                <c:pt idx="6">
                  <c:v>41000</c:v>
                </c:pt>
                <c:pt idx="7">
                  <c:v>41000</c:v>
                </c:pt>
                <c:pt idx="8">
                  <c:v>41000</c:v>
                </c:pt>
                <c:pt idx="9">
                  <c:v>41000</c:v>
                </c:pt>
                <c:pt idx="10">
                  <c:v>41000</c:v>
                </c:pt>
              </c:numCache>
            </c:numRef>
          </c:val>
        </c:ser>
        <c:overlap val="100"/>
        <c:gapWidth val="0"/>
        <c:axId val="25866452"/>
        <c:axId val="31471477"/>
      </c:barChart>
      <c:dateAx>
        <c:axId val="25866452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71477"/>
        <c:crosses val="autoZero"/>
        <c:auto val="0"/>
        <c:majorUnit val="3"/>
        <c:majorTimeUnit val="months"/>
        <c:noMultiLvlLbl val="0"/>
      </c:dateAx>
      <c:valAx>
        <c:axId val="31471477"/>
        <c:scaling>
          <c:orientation val="minMax"/>
          <c:max val="7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66452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5"/>
          <c:y val="0.82375"/>
          <c:w val="0.68325"/>
          <c:h val="0.13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25"/>
          <c:w val="0.9677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Summary!$B$43:$N$43</c:f>
              <c:numCache>
                <c:ptCount val="13"/>
                <c:pt idx="0">
                  <c:v>0.8067</c:v>
                </c:pt>
                <c:pt idx="1">
                  <c:v>0.8083</c:v>
                </c:pt>
                <c:pt idx="2">
                  <c:v>0.8078</c:v>
                </c:pt>
                <c:pt idx="3">
                  <c:v>0.8076</c:v>
                </c:pt>
                <c:pt idx="4">
                  <c:v>0.8066</c:v>
                </c:pt>
                <c:pt idx="5">
                  <c:v>0.8048</c:v>
                </c:pt>
                <c:pt idx="6">
                  <c:v>0.8038</c:v>
                </c:pt>
                <c:pt idx="7">
                  <c:v>0.8028</c:v>
                </c:pt>
                <c:pt idx="8">
                  <c:v>0.8039</c:v>
                </c:pt>
                <c:pt idx="9">
                  <c:v>0.803</c:v>
                </c:pt>
                <c:pt idx="10">
                  <c:v>0.8024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Summary!$B$45:$O$45</c:f>
              <c:numCache>
                <c:ptCount val="14"/>
                <c:pt idx="0">
                  <c:v>0.7799</c:v>
                </c:pt>
                <c:pt idx="1">
                  <c:v>0.7544</c:v>
                </c:pt>
                <c:pt idx="2">
                  <c:v>0.708</c:v>
                </c:pt>
                <c:pt idx="3">
                  <c:v>0.6671</c:v>
                </c:pt>
                <c:pt idx="4">
                  <c:v>0.6495</c:v>
                </c:pt>
                <c:pt idx="5">
                  <c:v>0.6495</c:v>
                </c:pt>
                <c:pt idx="6">
                  <c:v>0.6425</c:v>
                </c:pt>
                <c:pt idx="7">
                  <c:v>0.6417</c:v>
                </c:pt>
                <c:pt idx="8">
                  <c:v>0.6294</c:v>
                </c:pt>
                <c:pt idx="9">
                  <c:v>0.617</c:v>
                </c:pt>
                <c:pt idx="10">
                  <c:v>0.6061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Summary!$A$44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Summary!$B$44:$N$44</c:f>
              <c:numCache>
                <c:ptCount val="13"/>
                <c:pt idx="0">
                  <c:v>0.7737</c:v>
                </c:pt>
                <c:pt idx="1">
                  <c:v>0.7523</c:v>
                </c:pt>
                <c:pt idx="2">
                  <c:v>0.715</c:v>
                </c:pt>
                <c:pt idx="3">
                  <c:v>0.67</c:v>
                </c:pt>
                <c:pt idx="4">
                  <c:v>0.6451</c:v>
                </c:pt>
                <c:pt idx="5">
                  <c:v>0.647</c:v>
                </c:pt>
                <c:pt idx="6">
                  <c:v>0.6462</c:v>
                </c:pt>
                <c:pt idx="7">
                  <c:v>0.6299</c:v>
                </c:pt>
                <c:pt idx="8">
                  <c:v>0.6277</c:v>
                </c:pt>
                <c:pt idx="9">
                  <c:v>0.6306</c:v>
                </c:pt>
                <c:pt idx="10">
                  <c:v>0.6193</c:v>
                </c:pt>
              </c:numCache>
            </c:numRef>
          </c:val>
          <c:smooth val="1"/>
        </c:ser>
        <c:axId val="14807838"/>
        <c:axId val="66161679"/>
      </c:lineChart>
      <c:dateAx>
        <c:axId val="14807838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61679"/>
        <c:crossesAt val="0.3"/>
        <c:auto val="0"/>
        <c:majorUnit val="3"/>
        <c:majorTimeUnit val="months"/>
        <c:noMultiLvlLbl val="0"/>
      </c:dateAx>
      <c:valAx>
        <c:axId val="66161679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7838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25"/>
          <c:y val="0.9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25"/>
          <c:w val="0.953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Summary!$B$36:$N$36</c:f>
              <c:numCache>
                <c:ptCount val="13"/>
                <c:pt idx="0">
                  <c:v>0.9971</c:v>
                </c:pt>
                <c:pt idx="1">
                  <c:v>0.9928</c:v>
                </c:pt>
                <c:pt idx="2">
                  <c:v>0.993</c:v>
                </c:pt>
                <c:pt idx="3">
                  <c:v>0.9885</c:v>
                </c:pt>
                <c:pt idx="4">
                  <c:v>0.9895</c:v>
                </c:pt>
                <c:pt idx="5">
                  <c:v>0.9874</c:v>
                </c:pt>
                <c:pt idx="6">
                  <c:v>0.9901</c:v>
                </c:pt>
                <c:pt idx="7">
                  <c:v>0.9862</c:v>
                </c:pt>
                <c:pt idx="8">
                  <c:v>0.991</c:v>
                </c:pt>
                <c:pt idx="9">
                  <c:v>0.9913</c:v>
                </c:pt>
                <c:pt idx="10">
                  <c:v>0.9935</c:v>
                </c:pt>
              </c:numCache>
            </c:numRef>
          </c:val>
        </c:ser>
        <c:gapWidth val="0"/>
        <c:axId val="58584200"/>
        <c:axId val="57495753"/>
      </c:barChart>
      <c:dateAx>
        <c:axId val="58584200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95753"/>
        <c:crossesAt val="0.5"/>
        <c:auto val="0"/>
        <c:majorUnit val="3"/>
        <c:majorTimeUnit val="months"/>
        <c:noMultiLvlLbl val="0"/>
      </c:dateAx>
      <c:valAx>
        <c:axId val="57495753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84200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25"/>
          <c:y val="0.09425"/>
          <c:w val="0.957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>
                <c:ptCount val="14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Summary!$B$27:$P$27</c:f>
              <c:numCache>
                <c:ptCount val="15"/>
                <c:pt idx="0">
                  <c:v>0.012</c:v>
                </c:pt>
                <c:pt idx="1">
                  <c:v>0.0115</c:v>
                </c:pt>
                <c:pt idx="2">
                  <c:v>0.0119</c:v>
                </c:pt>
                <c:pt idx="3">
                  <c:v>0.0109</c:v>
                </c:pt>
                <c:pt idx="4">
                  <c:v>0.0097</c:v>
                </c:pt>
                <c:pt idx="5">
                  <c:v>0.0104</c:v>
                </c:pt>
                <c:pt idx="6">
                  <c:v>0.0094</c:v>
                </c:pt>
                <c:pt idx="7">
                  <c:v>0.0084</c:v>
                </c:pt>
                <c:pt idx="8">
                  <c:v>0.0099</c:v>
                </c:pt>
                <c:pt idx="9">
                  <c:v>0.0097</c:v>
                </c:pt>
                <c:pt idx="10">
                  <c:v>0.0094</c:v>
                </c:pt>
              </c:numCache>
            </c:numRef>
          </c:val>
        </c:ser>
        <c:gapWidth val="0"/>
        <c:axId val="47699730"/>
        <c:axId val="26644387"/>
      </c:barChart>
      <c:dateAx>
        <c:axId val="47699730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44387"/>
        <c:crosses val="autoZero"/>
        <c:auto val="0"/>
        <c:majorUnit val="3"/>
        <c:majorTimeUnit val="months"/>
        <c:noMultiLvlLbl val="0"/>
      </c:dateAx>
      <c:valAx>
        <c:axId val="26644387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99730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5"/>
          <c:w val="0.9552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Summary!$B$29:$N$29</c:f>
              <c:numCache>
                <c:ptCount val="13"/>
                <c:pt idx="0">
                  <c:v>0</c:v>
                </c:pt>
                <c:pt idx="1">
                  <c:v>0.002320639202487725</c:v>
                </c:pt>
                <c:pt idx="2">
                  <c:v>0.002418130434040908</c:v>
                </c:pt>
                <c:pt idx="3">
                  <c:v>0.00239951659373732</c:v>
                </c:pt>
                <c:pt idx="4">
                  <c:v>0.0025673481085212073</c:v>
                </c:pt>
                <c:pt idx="5">
                  <c:v>0.0027539046706528355</c:v>
                </c:pt>
                <c:pt idx="6">
                  <c:v>0.00233323204574065</c:v>
                </c:pt>
                <c:pt idx="7">
                  <c:v>0.002327050980268251</c:v>
                </c:pt>
                <c:pt idx="8">
                  <c:v>0.002531266917788287</c:v>
                </c:pt>
                <c:pt idx="9">
                  <c:v>0.002408158782040827</c:v>
                </c:pt>
                <c:pt idx="10">
                  <c:v>0.002088639661406006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Summary!$A$23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Summary!$B$23:$N$23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38472892"/>
        <c:axId val="10711709"/>
      </c:lineChart>
      <c:dateAx>
        <c:axId val="38472892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11709"/>
        <c:crosses val="autoZero"/>
        <c:auto val="0"/>
        <c:majorUnit val="3"/>
        <c:majorTimeUnit val="months"/>
        <c:noMultiLvlLbl val="0"/>
      </c:dateAx>
      <c:valAx>
        <c:axId val="10711709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72892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225"/>
          <c:w val="0.96775"/>
          <c:h val="0.743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Summary!$A$16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Summary!$B$16:$N$16</c:f>
              <c:numCache>
                <c:ptCount val="13"/>
                <c:pt idx="0">
                  <c:v>0.0475</c:v>
                </c:pt>
                <c:pt idx="1">
                  <c:v>0.0692</c:v>
                </c:pt>
                <c:pt idx="2">
                  <c:v>0.0955</c:v>
                </c:pt>
                <c:pt idx="3">
                  <c:v>0.1097</c:v>
                </c:pt>
                <c:pt idx="4">
                  <c:v>0.1134</c:v>
                </c:pt>
                <c:pt idx="5">
                  <c:v>0.1104</c:v>
                </c:pt>
                <c:pt idx="6">
                  <c:v>0.1107</c:v>
                </c:pt>
                <c:pt idx="7">
                  <c:v>0.1152</c:v>
                </c:pt>
                <c:pt idx="8">
                  <c:v>0.1163</c:v>
                </c:pt>
                <c:pt idx="9">
                  <c:v>0.1203</c:v>
                </c:pt>
                <c:pt idx="10">
                  <c:v>0.1236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Summary!$A$17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  <c:pt idx="11">
                  <c:v>38960</c:v>
                </c:pt>
                <c:pt idx="12">
                  <c:v>39051</c:v>
                </c:pt>
              </c:strCache>
            </c:strRef>
          </c:cat>
          <c:val>
            <c:numRef>
              <c:f>Summary!$B$17:$Z$17</c:f>
              <c:numCache>
                <c:ptCount val="25"/>
                <c:pt idx="0">
                  <c:v>0.014</c:v>
                </c:pt>
                <c:pt idx="1">
                  <c:v>0.0234</c:v>
                </c:pt>
                <c:pt idx="2">
                  <c:v>0.0387</c:v>
                </c:pt>
                <c:pt idx="3">
                  <c:v>0.0401</c:v>
                </c:pt>
                <c:pt idx="4">
                  <c:v>0.0336</c:v>
                </c:pt>
                <c:pt idx="5">
                  <c:v>0.0247</c:v>
                </c:pt>
                <c:pt idx="6">
                  <c:v>0.0294</c:v>
                </c:pt>
                <c:pt idx="7">
                  <c:v>0.0388</c:v>
                </c:pt>
                <c:pt idx="8">
                  <c:v>0.0327</c:v>
                </c:pt>
                <c:pt idx="9">
                  <c:v>0.0412</c:v>
                </c:pt>
                <c:pt idx="10">
                  <c:v>0.0417</c:v>
                </c:pt>
              </c:numCache>
            </c:numRef>
          </c:val>
          <c:smooth val="1"/>
        </c:ser>
        <c:axId val="29296518"/>
        <c:axId val="62342071"/>
      </c:lineChart>
      <c:dateAx>
        <c:axId val="29296518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0"/>
        <c:majorUnit val="3"/>
        <c:majorTimeUnit val="months"/>
        <c:noMultiLvlLbl val="0"/>
      </c:dateAx>
      <c:valAx>
        <c:axId val="62342071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"/>
          <c:y val="0.9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97825"/>
          <c:h val="0.776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Summary!$A$46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Summary!$B$46:$L$46</c:f>
              <c:numCache>
                <c:ptCount val="11"/>
                <c:pt idx="0">
                  <c:v>0.0237</c:v>
                </c:pt>
                <c:pt idx="1">
                  <c:v>0.0224</c:v>
                </c:pt>
                <c:pt idx="2">
                  <c:v>0.0182</c:v>
                </c:pt>
                <c:pt idx="3">
                  <c:v>0.0185</c:v>
                </c:pt>
                <c:pt idx="4">
                  <c:v>0.0184</c:v>
                </c:pt>
                <c:pt idx="5">
                  <c:v>0.0192</c:v>
                </c:pt>
                <c:pt idx="6">
                  <c:v>0.0216</c:v>
                </c:pt>
                <c:pt idx="7">
                  <c:v>0.0212</c:v>
                </c:pt>
                <c:pt idx="8">
                  <c:v>0.0211</c:v>
                </c:pt>
                <c:pt idx="9">
                  <c:v>0.0195</c:v>
                </c:pt>
                <c:pt idx="10">
                  <c:v>0.0179</c:v>
                </c:pt>
              </c:numCache>
            </c:numRef>
          </c:val>
        </c:ser>
        <c:ser>
          <c:idx val="4"/>
          <c:order val="1"/>
          <c:tx>
            <c:strRef>
              <c:f>Summary!$A$47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Summary!$B$47:$L$47</c:f>
              <c:numCache>
                <c:ptCount val="11"/>
                <c:pt idx="0">
                  <c:v>0.133</c:v>
                </c:pt>
                <c:pt idx="1">
                  <c:v>0.1194</c:v>
                </c:pt>
                <c:pt idx="2">
                  <c:v>0.1308</c:v>
                </c:pt>
                <c:pt idx="3">
                  <c:v>0.1464</c:v>
                </c:pt>
                <c:pt idx="4">
                  <c:v>0.1528</c:v>
                </c:pt>
                <c:pt idx="5">
                  <c:v>0.1536</c:v>
                </c:pt>
                <c:pt idx="6">
                  <c:v>0.1703</c:v>
                </c:pt>
                <c:pt idx="7">
                  <c:v>0.1822</c:v>
                </c:pt>
                <c:pt idx="8">
                  <c:v>0.1979</c:v>
                </c:pt>
                <c:pt idx="9">
                  <c:v>0.2075</c:v>
                </c:pt>
                <c:pt idx="10">
                  <c:v>0.2578</c:v>
                </c:pt>
              </c:numCache>
            </c:numRef>
          </c:val>
        </c:ser>
        <c:ser>
          <c:idx val="0"/>
          <c:order val="2"/>
          <c:tx>
            <c:strRef>
              <c:f>Summary!$A$48</c:f>
              <c:strCache>
                <c:ptCount val="1"/>
                <c:pt idx="0">
                  <c:v>% of Base Rate Mortgages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Summary!$B$48:$L$48</c:f>
              <c:numCache>
                <c:ptCount val="11"/>
                <c:pt idx="0">
                  <c:v>0.0739</c:v>
                </c:pt>
                <c:pt idx="1">
                  <c:v>0.0744</c:v>
                </c:pt>
                <c:pt idx="2">
                  <c:v>0.073</c:v>
                </c:pt>
                <c:pt idx="3">
                  <c:v>0.0726</c:v>
                </c:pt>
                <c:pt idx="4">
                  <c:v>0.0718</c:v>
                </c:pt>
                <c:pt idx="5">
                  <c:v>0.071</c:v>
                </c:pt>
                <c:pt idx="6">
                  <c:v>0.0691</c:v>
                </c:pt>
                <c:pt idx="7">
                  <c:v>0.0703</c:v>
                </c:pt>
                <c:pt idx="8">
                  <c:v>0.0689</c:v>
                </c:pt>
                <c:pt idx="9">
                  <c:v>0.0694</c:v>
                </c:pt>
                <c:pt idx="10">
                  <c:v>0.0678</c:v>
                </c:pt>
              </c:numCache>
            </c:numRef>
          </c:val>
        </c:ser>
        <c:ser>
          <c:idx val="1"/>
          <c:order val="3"/>
          <c:tx>
            <c:strRef>
              <c:f>Summary!$A$49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37955</c:v>
                </c:pt>
                <c:pt idx="1">
                  <c:v>38046</c:v>
                </c:pt>
                <c:pt idx="2">
                  <c:v>38135</c:v>
                </c:pt>
                <c:pt idx="3">
                  <c:v>38230</c:v>
                </c:pt>
                <c:pt idx="4">
                  <c:v>38321</c:v>
                </c:pt>
                <c:pt idx="5">
                  <c:v>38411</c:v>
                </c:pt>
                <c:pt idx="6">
                  <c:v>38503</c:v>
                </c:pt>
                <c:pt idx="7">
                  <c:v>38595</c:v>
                </c:pt>
                <c:pt idx="8">
                  <c:v>38686</c:v>
                </c:pt>
                <c:pt idx="9">
                  <c:v>38776</c:v>
                </c:pt>
                <c:pt idx="10">
                  <c:v>38868</c:v>
                </c:pt>
              </c:strCache>
            </c:strRef>
          </c:cat>
          <c:val>
            <c:numRef>
              <c:f>Summary!$B$49:$L$49</c:f>
              <c:numCache>
                <c:ptCount val="11"/>
                <c:pt idx="0">
                  <c:v>0.7695</c:v>
                </c:pt>
                <c:pt idx="1">
                  <c:v>0.7838</c:v>
                </c:pt>
                <c:pt idx="2">
                  <c:v>0.7779</c:v>
                </c:pt>
                <c:pt idx="3">
                  <c:v>0.7624</c:v>
                </c:pt>
                <c:pt idx="4">
                  <c:v>0.7569</c:v>
                </c:pt>
                <c:pt idx="5">
                  <c:v>0.7562</c:v>
                </c:pt>
                <c:pt idx="6">
                  <c:v>0.739</c:v>
                </c:pt>
                <c:pt idx="7">
                  <c:v>0.7262</c:v>
                </c:pt>
                <c:pt idx="8">
                  <c:v>0.712</c:v>
                </c:pt>
                <c:pt idx="9">
                  <c:v>0.7036</c:v>
                </c:pt>
                <c:pt idx="10">
                  <c:v>0.6566</c:v>
                </c:pt>
              </c:numCache>
            </c:numRef>
          </c:val>
        </c:ser>
        <c:axId val="24207728"/>
        <c:axId val="16542961"/>
      </c:areaChart>
      <c:dateAx>
        <c:axId val="24207728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auto val="0"/>
        <c:majorUnit val="3"/>
        <c:majorTimeUnit val="months"/>
        <c:noMultiLvlLbl val="0"/>
      </c:dateAx>
      <c:valAx>
        <c:axId val="1654296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88275"/>
          <c:w val="0.81275"/>
          <c:h val="0.0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275"/>
          <c:w val="0.9307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Summary!$B$22:$O$22</c:f>
              <c:numCache/>
            </c:numRef>
          </c:val>
        </c:ser>
        <c:gapWidth val="0"/>
        <c:axId val="57866704"/>
        <c:axId val="51038289"/>
      </c:barChart>
      <c:dateAx>
        <c:axId val="57866704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38289"/>
        <c:crosses val="autoZero"/>
        <c:auto val="0"/>
        <c:majorUnit val="3"/>
        <c:majorTimeUnit val="months"/>
        <c:noMultiLvlLbl val="0"/>
      </c:dateAx>
      <c:valAx>
        <c:axId val="510382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866704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025"/>
          <c:w val="0.968"/>
          <c:h val="0.743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Summary!$A$16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Summary!$B$16:$N$16</c:f>
              <c:numCache/>
            </c:numRef>
          </c:val>
          <c:smooth val="1"/>
        </c:ser>
        <c:ser>
          <c:idx val="0"/>
          <c:order val="1"/>
          <c:tx>
            <c:strRef>
              <c:f>Summary!$A$17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Summary!$B$17:$Z$17</c:f>
              <c:numCache/>
            </c:numRef>
          </c:val>
          <c:smooth val="1"/>
        </c:ser>
        <c:axId val="56691418"/>
        <c:axId val="40460715"/>
      </c:lineChart>
      <c:dateAx>
        <c:axId val="56691418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60715"/>
        <c:crosses val="autoZero"/>
        <c:auto val="0"/>
        <c:majorUnit val="3"/>
        <c:majorTimeUnit val="months"/>
        <c:noMultiLvlLbl val="0"/>
      </c:dateAx>
      <c:valAx>
        <c:axId val="40460715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5"/>
          <c:y val="0.9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265"/>
          <c:w val="0.8995"/>
          <c:h val="0.6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 (Sterling)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Summary!$B$7:$O$7</c:f>
              <c:numCache/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A1R Notes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Summary!$B$8:$O$8</c:f>
              <c:numCache/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A2a Notes (Sterling)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Summary!$B$9:$P$9</c:f>
              <c:numCache/>
            </c:numRef>
          </c:val>
        </c:ser>
        <c:ser>
          <c:idx val="3"/>
          <c:order val="3"/>
          <c:tx>
            <c:strRef>
              <c:f>Summary!$A$10</c:f>
              <c:strCache>
                <c:ptCount val="1"/>
                <c:pt idx="0">
                  <c:v>Class A2b Notes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Summary!$B$10:$P$10</c:f>
              <c:numCache/>
            </c:numRef>
          </c:val>
        </c:ser>
        <c:ser>
          <c:idx val="4"/>
          <c:order val="4"/>
          <c:tx>
            <c:strRef>
              <c:f>Summary!$A$11</c:f>
              <c:strCache>
                <c:ptCount val="1"/>
                <c:pt idx="0">
                  <c:v>Class A2c Notes (Sterling)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Summary!$B$11:$P$11</c:f>
              <c:numCache/>
            </c:numRef>
          </c:val>
        </c:ser>
        <c:ser>
          <c:idx val="5"/>
          <c:order val="5"/>
          <c:tx>
            <c:strRef>
              <c:f>Summary!$A$12</c:f>
              <c:strCache>
                <c:ptCount val="1"/>
                <c:pt idx="0">
                  <c:v>Class B1a Notes (Sterling)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Summary!$B$12:$P$12</c:f>
              <c:numCache/>
            </c:numRef>
          </c:val>
        </c:ser>
        <c:ser>
          <c:idx val="6"/>
          <c:order val="6"/>
          <c:tx>
            <c:strRef>
              <c:f>Summary!$A$13</c:f>
              <c:strCache>
                <c:ptCount val="1"/>
                <c:pt idx="0">
                  <c:v>Class B1b Notes</c:v>
                </c:pt>
              </c:strCache>
            </c:strRef>
          </c:tx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Summary!$B$13:$N$13</c:f>
              <c:numCache/>
            </c:numRef>
          </c:val>
        </c:ser>
        <c:ser>
          <c:idx val="7"/>
          <c:order val="7"/>
          <c:tx>
            <c:strRef>
              <c:f>Summary!$A$14</c:f>
              <c:strCache>
                <c:ptCount val="1"/>
                <c:pt idx="0">
                  <c:v>Class B1c Notes (Sterling)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/>
            </c:strRef>
          </c:cat>
          <c:val>
            <c:numRef>
              <c:f>Summary!$B$14:$P$14</c:f>
              <c:numCache/>
            </c:numRef>
          </c:val>
        </c:ser>
        <c:overlap val="100"/>
        <c:gapWidth val="0"/>
        <c:axId val="28602116"/>
        <c:axId val="56092453"/>
      </c:barChart>
      <c:dateAx>
        <c:axId val="28602116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92453"/>
        <c:crosses val="autoZero"/>
        <c:auto val="0"/>
        <c:majorUnit val="3"/>
        <c:majorTimeUnit val="months"/>
        <c:noMultiLvlLbl val="0"/>
      </c:dateAx>
      <c:valAx>
        <c:axId val="56092453"/>
        <c:scaling>
          <c:orientation val="minMax"/>
          <c:max val="7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2116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81475"/>
          <c:w val="0.671"/>
          <c:h val="0.1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"/>
          <c:w val="0.9675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/>
            </c:strRef>
          </c:cat>
          <c:val>
            <c:numRef>
              <c:f>Summary!$B$43:$N$43</c:f>
              <c:numCache/>
            </c:numRef>
          </c:val>
          <c:smooth val="1"/>
        </c:ser>
        <c:ser>
          <c:idx val="2"/>
          <c:order val="1"/>
          <c:tx>
            <c:strRef>
              <c:f>Summary!$A$45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/>
            </c:strRef>
          </c:cat>
          <c:val>
            <c:numRef>
              <c:f>Summary!$B$45:$O$45</c:f>
              <c:numCache/>
            </c:numRef>
          </c:val>
          <c:smooth val="1"/>
        </c:ser>
        <c:ser>
          <c:idx val="1"/>
          <c:order val="2"/>
          <c:tx>
            <c:strRef>
              <c:f>Summary!$A$44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Summary!$B$4:$R$4</c:f>
              <c:strCache/>
            </c:strRef>
          </c:cat>
          <c:val>
            <c:numRef>
              <c:f>Summary!$B$44:$N$44</c:f>
              <c:numCache/>
            </c:numRef>
          </c:val>
          <c:smooth val="1"/>
        </c:ser>
        <c:axId val="35070030"/>
        <c:axId val="47194815"/>
      </c:lineChart>
      <c:dateAx>
        <c:axId val="35070030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94815"/>
        <c:crossesAt val="0.3"/>
        <c:auto val="0"/>
        <c:majorUnit val="3"/>
        <c:majorTimeUnit val="months"/>
        <c:noMultiLvlLbl val="0"/>
      </c:dateAx>
      <c:valAx>
        <c:axId val="47194815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70030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5"/>
          <c:y val="0.9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25"/>
          <c:w val="0.9532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/>
            </c:strRef>
          </c:cat>
          <c:val>
            <c:numRef>
              <c:f>Summary!$B$36:$N$36</c:f>
              <c:numCache/>
            </c:numRef>
          </c:val>
        </c:ser>
        <c:gapWidth val="0"/>
        <c:axId val="22100152"/>
        <c:axId val="64683641"/>
      </c:barChart>
      <c:dateAx>
        <c:axId val="22100152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3641"/>
        <c:crossesAt val="0.5"/>
        <c:auto val="0"/>
        <c:majorUnit val="3"/>
        <c:majorTimeUnit val="months"/>
        <c:noMultiLvlLbl val="0"/>
      </c:dateAx>
      <c:valAx>
        <c:axId val="64683641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00152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0915"/>
          <c:w val="0.957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Summary!$B$27:$P$27</c:f>
              <c:numCache/>
            </c:numRef>
          </c:val>
        </c:ser>
        <c:gapWidth val="0"/>
        <c:axId val="45281858"/>
        <c:axId val="4883539"/>
      </c:barChart>
      <c:dateAx>
        <c:axId val="45281858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3539"/>
        <c:crosses val="autoZero"/>
        <c:auto val="0"/>
        <c:majorUnit val="3"/>
        <c:majorTimeUnit val="months"/>
        <c:noMultiLvlLbl val="0"/>
      </c:dateAx>
      <c:valAx>
        <c:axId val="4883539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281858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25"/>
          <c:w val="0.95525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Summary!$B$29:$N$29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Summary!$A$23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Summary!$B$23:$N$23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43951852"/>
        <c:axId val="60022349"/>
      </c:lineChart>
      <c:catAx>
        <c:axId val="43951852"/>
        <c:scaling>
          <c:orientation val="minMax"/>
          <c:max val="1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51852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75"/>
          <c:y val="0.9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5"/>
          <c:w val="0.97825"/>
          <c:h val="0.697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Summary!$A$46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Summary!$A$47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Summary!$B$47:$L$47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Summary!$A$48</c:f>
              <c:strCache>
                <c:ptCount val="1"/>
                <c:pt idx="0">
                  <c:v>% of Base Rate Mortgages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Summary!$B$48:$L$48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3"/>
          <c:tx>
            <c:strRef>
              <c:f>Summary!$A$49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Summary!$B$49:$L$49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30230"/>
        <c:axId val="29972071"/>
      </c:areaChart>
      <c:catAx>
        <c:axId val="3330230"/>
        <c:scaling>
          <c:orientation val="minMax"/>
          <c:max val="1282"/>
          <c:min val="12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 val="autoZero"/>
        <c:auto val="1"/>
        <c:lblOffset val="100"/>
        <c:noMultiLvlLbl val="0"/>
      </c:catAx>
      <c:valAx>
        <c:axId val="2997207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0230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861"/>
          <c:w val="0.8065"/>
          <c:h val="0.0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Relationship Id="rId10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0.0535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63</xdr:row>
      <xdr:rowOff>9525</xdr:rowOff>
    </xdr:from>
    <xdr:to>
      <xdr:col>5</xdr:col>
      <xdr:colOff>19050</xdr:colOff>
      <xdr:row>81</xdr:row>
      <xdr:rowOff>9525</xdr:rowOff>
    </xdr:to>
    <xdr:graphicFrame>
      <xdr:nvGraphicFramePr>
        <xdr:cNvPr id="1" name="Chart 3"/>
        <xdr:cNvGraphicFramePr/>
      </xdr:nvGraphicFramePr>
      <xdr:xfrm>
        <a:off x="142875" y="10210800"/>
        <a:ext cx="7896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83</xdr:row>
      <xdr:rowOff>152400</xdr:rowOff>
    </xdr:from>
    <xdr:to>
      <xdr:col>5</xdr:col>
      <xdr:colOff>28575</xdr:colOff>
      <xdr:row>102</xdr:row>
      <xdr:rowOff>0</xdr:rowOff>
    </xdr:to>
    <xdr:graphicFrame>
      <xdr:nvGraphicFramePr>
        <xdr:cNvPr id="2" name="Chart 4"/>
        <xdr:cNvGraphicFramePr/>
      </xdr:nvGraphicFramePr>
      <xdr:xfrm>
        <a:off x="123825" y="13592175"/>
        <a:ext cx="79248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104</xdr:row>
      <xdr:rowOff>0</xdr:rowOff>
    </xdr:from>
    <xdr:to>
      <xdr:col>5</xdr:col>
      <xdr:colOff>28575</xdr:colOff>
      <xdr:row>121</xdr:row>
      <xdr:rowOff>152400</xdr:rowOff>
    </xdr:to>
    <xdr:graphicFrame>
      <xdr:nvGraphicFramePr>
        <xdr:cNvPr id="3" name="Chart 5"/>
        <xdr:cNvGraphicFramePr/>
      </xdr:nvGraphicFramePr>
      <xdr:xfrm>
        <a:off x="133350" y="16840200"/>
        <a:ext cx="79152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124</xdr:row>
      <xdr:rowOff>9525</xdr:rowOff>
    </xdr:from>
    <xdr:to>
      <xdr:col>5</xdr:col>
      <xdr:colOff>57150</xdr:colOff>
      <xdr:row>142</xdr:row>
      <xdr:rowOff>9525</xdr:rowOff>
    </xdr:to>
    <xdr:graphicFrame>
      <xdr:nvGraphicFramePr>
        <xdr:cNvPr id="4" name="Chart 6"/>
        <xdr:cNvGraphicFramePr/>
      </xdr:nvGraphicFramePr>
      <xdr:xfrm>
        <a:off x="142875" y="20088225"/>
        <a:ext cx="79343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144</xdr:row>
      <xdr:rowOff>0</xdr:rowOff>
    </xdr:from>
    <xdr:to>
      <xdr:col>5</xdr:col>
      <xdr:colOff>47625</xdr:colOff>
      <xdr:row>162</xdr:row>
      <xdr:rowOff>0</xdr:rowOff>
    </xdr:to>
    <xdr:graphicFrame>
      <xdr:nvGraphicFramePr>
        <xdr:cNvPr id="5" name="Chart 7"/>
        <xdr:cNvGraphicFramePr/>
      </xdr:nvGraphicFramePr>
      <xdr:xfrm>
        <a:off x="133350" y="23317200"/>
        <a:ext cx="79343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164</xdr:row>
      <xdr:rowOff>9525</xdr:rowOff>
    </xdr:from>
    <xdr:to>
      <xdr:col>5</xdr:col>
      <xdr:colOff>85725</xdr:colOff>
      <xdr:row>182</xdr:row>
      <xdr:rowOff>0</xdr:rowOff>
    </xdr:to>
    <xdr:graphicFrame>
      <xdr:nvGraphicFramePr>
        <xdr:cNvPr id="6" name="Chart 8"/>
        <xdr:cNvGraphicFramePr/>
      </xdr:nvGraphicFramePr>
      <xdr:xfrm>
        <a:off x="142875" y="26565225"/>
        <a:ext cx="796290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183</xdr:row>
      <xdr:rowOff>66675</xdr:rowOff>
    </xdr:from>
    <xdr:to>
      <xdr:col>5</xdr:col>
      <xdr:colOff>66675</xdr:colOff>
      <xdr:row>201</xdr:row>
      <xdr:rowOff>76200</xdr:rowOff>
    </xdr:to>
    <xdr:graphicFrame>
      <xdr:nvGraphicFramePr>
        <xdr:cNvPr id="7" name="Chart 9"/>
        <xdr:cNvGraphicFramePr/>
      </xdr:nvGraphicFramePr>
      <xdr:xfrm>
        <a:off x="142875" y="29698950"/>
        <a:ext cx="794385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203</xdr:row>
      <xdr:rowOff>38100</xdr:rowOff>
    </xdr:from>
    <xdr:to>
      <xdr:col>5</xdr:col>
      <xdr:colOff>66675</xdr:colOff>
      <xdr:row>222</xdr:row>
      <xdr:rowOff>0</xdr:rowOff>
    </xdr:to>
    <xdr:graphicFrame>
      <xdr:nvGraphicFramePr>
        <xdr:cNvPr id="8" name="Chart 13"/>
        <xdr:cNvGraphicFramePr/>
      </xdr:nvGraphicFramePr>
      <xdr:xfrm>
        <a:off x="180975" y="32908875"/>
        <a:ext cx="79057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</xdr:row>
      <xdr:rowOff>123825</xdr:rowOff>
    </xdr:from>
    <xdr:to>
      <xdr:col>0</xdr:col>
      <xdr:colOff>219075</xdr:colOff>
      <xdr:row>2</xdr:row>
      <xdr:rowOff>114300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19050" y="2857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223</xdr:row>
      <xdr:rowOff>57150</xdr:rowOff>
    </xdr:from>
    <xdr:to>
      <xdr:col>5</xdr:col>
      <xdr:colOff>28575</xdr:colOff>
      <xdr:row>241</xdr:row>
      <xdr:rowOff>104775</xdr:rowOff>
    </xdr:to>
    <xdr:graphicFrame>
      <xdr:nvGraphicFramePr>
        <xdr:cNvPr id="10" name="Chart 15"/>
        <xdr:cNvGraphicFramePr/>
      </xdr:nvGraphicFramePr>
      <xdr:xfrm>
        <a:off x="180975" y="36166425"/>
        <a:ext cx="7867650" cy="2962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0.02575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0.0175</cdr:x>
      <cdr:y>0.04725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333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0.0195</cdr:x>
      <cdr:y>0.04925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0.02325</cdr:x>
      <cdr:y>0.07575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0.01975</cdr:x>
      <cdr:y>0.04875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571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38100</xdr:rowOff>
    </xdr:from>
    <xdr:to>
      <xdr:col>13</xdr:col>
      <xdr:colOff>114300</xdr:colOff>
      <xdr:row>21</xdr:row>
      <xdr:rowOff>47625</xdr:rowOff>
    </xdr:to>
    <xdr:graphicFrame>
      <xdr:nvGraphicFramePr>
        <xdr:cNvPr id="1" name="Chart 34"/>
        <xdr:cNvGraphicFramePr/>
      </xdr:nvGraphicFramePr>
      <xdr:xfrm>
        <a:off x="133350" y="571500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22</xdr:row>
      <xdr:rowOff>47625</xdr:rowOff>
    </xdr:from>
    <xdr:to>
      <xdr:col>13</xdr:col>
      <xdr:colOff>152400</xdr:colOff>
      <xdr:row>40</xdr:row>
      <xdr:rowOff>66675</xdr:rowOff>
    </xdr:to>
    <xdr:graphicFrame>
      <xdr:nvGraphicFramePr>
        <xdr:cNvPr id="2" name="Chart 35"/>
        <xdr:cNvGraphicFramePr/>
      </xdr:nvGraphicFramePr>
      <xdr:xfrm>
        <a:off x="142875" y="3657600"/>
        <a:ext cx="7934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61</xdr:row>
      <xdr:rowOff>0</xdr:rowOff>
    </xdr:from>
    <xdr:to>
      <xdr:col>13</xdr:col>
      <xdr:colOff>171450</xdr:colOff>
      <xdr:row>79</xdr:row>
      <xdr:rowOff>9525</xdr:rowOff>
    </xdr:to>
    <xdr:graphicFrame>
      <xdr:nvGraphicFramePr>
        <xdr:cNvPr id="3" name="Chart 37"/>
        <xdr:cNvGraphicFramePr/>
      </xdr:nvGraphicFramePr>
      <xdr:xfrm>
        <a:off x="228600" y="9925050"/>
        <a:ext cx="78676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285750</xdr:colOff>
      <xdr:row>3</xdr:row>
      <xdr:rowOff>38100</xdr:rowOff>
    </xdr:from>
    <xdr:to>
      <xdr:col>26</xdr:col>
      <xdr:colOff>438150</xdr:colOff>
      <xdr:row>21</xdr:row>
      <xdr:rowOff>47625</xdr:rowOff>
    </xdr:to>
    <xdr:graphicFrame>
      <xdr:nvGraphicFramePr>
        <xdr:cNvPr id="4" name="Chart 38"/>
        <xdr:cNvGraphicFramePr/>
      </xdr:nvGraphicFramePr>
      <xdr:xfrm>
        <a:off x="8210550" y="571500"/>
        <a:ext cx="80772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323850</xdr:colOff>
      <xdr:row>22</xdr:row>
      <xdr:rowOff>38100</xdr:rowOff>
    </xdr:from>
    <xdr:to>
      <xdr:col>26</xdr:col>
      <xdr:colOff>447675</xdr:colOff>
      <xdr:row>40</xdr:row>
      <xdr:rowOff>66675</xdr:rowOff>
    </xdr:to>
    <xdr:graphicFrame>
      <xdr:nvGraphicFramePr>
        <xdr:cNvPr id="5" name="Chart 39"/>
        <xdr:cNvGraphicFramePr/>
      </xdr:nvGraphicFramePr>
      <xdr:xfrm>
        <a:off x="8248650" y="3648075"/>
        <a:ext cx="80486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342900</xdr:colOff>
      <xdr:row>41</xdr:row>
      <xdr:rowOff>104775</xdr:rowOff>
    </xdr:from>
    <xdr:to>
      <xdr:col>26</xdr:col>
      <xdr:colOff>419100</xdr:colOff>
      <xdr:row>59</xdr:row>
      <xdr:rowOff>104775</xdr:rowOff>
    </xdr:to>
    <xdr:graphicFrame>
      <xdr:nvGraphicFramePr>
        <xdr:cNvPr id="6" name="Chart 40"/>
        <xdr:cNvGraphicFramePr/>
      </xdr:nvGraphicFramePr>
      <xdr:xfrm>
        <a:off x="8267700" y="6791325"/>
        <a:ext cx="80010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323850</xdr:colOff>
      <xdr:row>61</xdr:row>
      <xdr:rowOff>9525</xdr:rowOff>
    </xdr:from>
    <xdr:to>
      <xdr:col>26</xdr:col>
      <xdr:colOff>419100</xdr:colOff>
      <xdr:row>79</xdr:row>
      <xdr:rowOff>19050</xdr:rowOff>
    </xdr:to>
    <xdr:graphicFrame>
      <xdr:nvGraphicFramePr>
        <xdr:cNvPr id="7" name="Chart 41"/>
        <xdr:cNvGraphicFramePr/>
      </xdr:nvGraphicFramePr>
      <xdr:xfrm>
        <a:off x="8248650" y="9934575"/>
        <a:ext cx="802005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41</xdr:row>
      <xdr:rowOff>133350</xdr:rowOff>
    </xdr:from>
    <xdr:to>
      <xdr:col>13</xdr:col>
      <xdr:colOff>180975</xdr:colOff>
      <xdr:row>59</xdr:row>
      <xdr:rowOff>114300</xdr:rowOff>
    </xdr:to>
    <xdr:graphicFrame>
      <xdr:nvGraphicFramePr>
        <xdr:cNvPr id="8" name="Chart 43"/>
        <xdr:cNvGraphicFramePr/>
      </xdr:nvGraphicFramePr>
      <xdr:xfrm>
        <a:off x="180975" y="6819900"/>
        <a:ext cx="792480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28575</xdr:colOff>
      <xdr:row>80</xdr:row>
      <xdr:rowOff>0</xdr:rowOff>
    </xdr:from>
    <xdr:to>
      <xdr:col>19</xdr:col>
      <xdr:colOff>590550</xdr:colOff>
      <xdr:row>98</xdr:row>
      <xdr:rowOff>57150</xdr:rowOff>
    </xdr:to>
    <xdr:graphicFrame>
      <xdr:nvGraphicFramePr>
        <xdr:cNvPr id="9" name="Chart 44"/>
        <xdr:cNvGraphicFramePr/>
      </xdr:nvGraphicFramePr>
      <xdr:xfrm>
        <a:off x="4295775" y="13001625"/>
        <a:ext cx="787717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0.02525</cdr:x>
      <cdr:y>0.05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0.03125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0.00225</cdr:x>
      <cdr:y>0.06975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0.013</cdr:x>
      <cdr:y>0.04975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0477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0.03725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2"/>
  </sheetPr>
  <dimension ref="A3:N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421875" style="1" customWidth="1"/>
    <col min="2" max="2" width="14.00390625" style="1" bestFit="1" customWidth="1"/>
    <col min="3" max="3" width="13.7109375" style="1" bestFit="1" customWidth="1"/>
    <col min="4" max="4" width="14.140625" style="1" bestFit="1" customWidth="1"/>
    <col min="5" max="6" width="14.00390625" style="1" bestFit="1" customWidth="1"/>
    <col min="7" max="14" width="14.00390625" style="1" customWidth="1"/>
    <col min="15" max="16384" width="9.140625" style="1" customWidth="1"/>
  </cols>
  <sheetData>
    <row r="3" ht="12.75">
      <c r="A3" s="28" t="s">
        <v>52</v>
      </c>
    </row>
    <row r="4" spans="1:14" s="7" customFormat="1" ht="12.75">
      <c r="A4" s="6"/>
      <c r="B4" s="27">
        <v>37955</v>
      </c>
      <c r="C4" s="27">
        <v>38046</v>
      </c>
      <c r="D4" s="27">
        <v>38135</v>
      </c>
      <c r="E4" s="27">
        <v>38230</v>
      </c>
      <c r="F4" s="27">
        <v>38321</v>
      </c>
      <c r="G4" s="27">
        <v>38411</v>
      </c>
      <c r="H4" s="27">
        <v>38503</v>
      </c>
      <c r="I4" s="27">
        <v>38595</v>
      </c>
      <c r="J4" s="27">
        <v>38686</v>
      </c>
      <c r="K4" s="27">
        <v>38776</v>
      </c>
      <c r="L4" s="27">
        <v>38868</v>
      </c>
      <c r="M4" s="27">
        <v>38960</v>
      </c>
      <c r="N4" s="27">
        <v>39051</v>
      </c>
    </row>
    <row r="5" spans="1:14" s="22" customFormat="1" ht="12.75">
      <c r="A5" s="4" t="s">
        <v>6</v>
      </c>
      <c r="B5" s="23">
        <v>711011</v>
      </c>
      <c r="C5" s="23">
        <v>703436</v>
      </c>
      <c r="D5" s="23">
        <v>685138</v>
      </c>
      <c r="E5" s="23">
        <v>669952</v>
      </c>
      <c r="F5" s="23">
        <v>655433</v>
      </c>
      <c r="G5" s="23">
        <v>645028</v>
      </c>
      <c r="H5" s="23">
        <v>632990</v>
      </c>
      <c r="I5" s="23">
        <v>615107</v>
      </c>
      <c r="J5" s="23">
        <v>600874</v>
      </c>
      <c r="K5" s="23">
        <v>580282</v>
      </c>
      <c r="L5" s="23">
        <v>561658</v>
      </c>
      <c r="M5" s="23"/>
      <c r="N5" s="23"/>
    </row>
    <row r="6" spans="1:14" s="22" customFormat="1" ht="12.75">
      <c r="A6" s="4" t="s">
        <v>46</v>
      </c>
      <c r="B6" s="23">
        <f aca="true" t="shared" si="0" ref="B6:G6">SUM(B7:B14)</f>
        <v>711011</v>
      </c>
      <c r="C6" s="23">
        <f t="shared" si="0"/>
        <v>703436</v>
      </c>
      <c r="D6" s="23">
        <f t="shared" si="0"/>
        <v>685138</v>
      </c>
      <c r="E6" s="23">
        <f t="shared" si="0"/>
        <v>669960</v>
      </c>
      <c r="F6" s="23">
        <f t="shared" si="0"/>
        <v>655433</v>
      </c>
      <c r="G6" s="23">
        <f t="shared" si="0"/>
        <v>645028</v>
      </c>
      <c r="H6" s="23">
        <f>SUM(H7:H14)</f>
        <v>632990</v>
      </c>
      <c r="I6" s="23">
        <f>SUM(I7:I14)</f>
        <v>615107</v>
      </c>
      <c r="J6" s="23">
        <f>SUM(J7:J14)</f>
        <v>600874</v>
      </c>
      <c r="K6" s="23">
        <f>SUM(K7:K14)</f>
        <v>580282</v>
      </c>
      <c r="L6" s="23">
        <f>SUM(L7:L14)</f>
        <v>561658</v>
      </c>
      <c r="M6" s="23"/>
      <c r="N6" s="23"/>
    </row>
    <row r="7" spans="1:14" s="22" customFormat="1" ht="12.75">
      <c r="A7" s="4" t="s">
        <v>47</v>
      </c>
      <c r="B7" s="23">
        <v>196011</v>
      </c>
      <c r="C7" s="23">
        <v>188436</v>
      </c>
      <c r="D7" s="23">
        <v>170138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/>
      <c r="N7" s="23"/>
    </row>
    <row r="8" spans="1:14" s="22" customFormat="1" ht="12.75">
      <c r="A8" s="4" t="s">
        <v>40</v>
      </c>
      <c r="B8" s="23">
        <v>0</v>
      </c>
      <c r="C8" s="23">
        <v>0</v>
      </c>
      <c r="D8" s="23">
        <v>0</v>
      </c>
      <c r="E8" s="23">
        <v>154960</v>
      </c>
      <c r="F8" s="23">
        <v>140433</v>
      </c>
      <c r="G8" s="23">
        <v>130028</v>
      </c>
      <c r="H8" s="23">
        <v>117990</v>
      </c>
      <c r="I8" s="23">
        <v>100107</v>
      </c>
      <c r="J8" s="23">
        <v>85874</v>
      </c>
      <c r="K8" s="23">
        <v>65282</v>
      </c>
      <c r="L8" s="23">
        <v>46658</v>
      </c>
      <c r="M8" s="23"/>
      <c r="N8" s="23"/>
    </row>
    <row r="9" spans="1:14" s="22" customFormat="1" ht="12.75">
      <c r="A9" s="4" t="s">
        <v>48</v>
      </c>
      <c r="B9" s="23">
        <v>188500</v>
      </c>
      <c r="C9" s="23">
        <v>188500</v>
      </c>
      <c r="D9" s="23">
        <v>188500</v>
      </c>
      <c r="E9" s="23">
        <v>188500</v>
      </c>
      <c r="F9" s="23">
        <v>188500</v>
      </c>
      <c r="G9" s="23">
        <v>188500</v>
      </c>
      <c r="H9" s="23">
        <v>188500</v>
      </c>
      <c r="I9" s="23">
        <v>188500</v>
      </c>
      <c r="J9" s="23">
        <v>188500</v>
      </c>
      <c r="K9" s="23">
        <v>188500</v>
      </c>
      <c r="L9" s="23">
        <v>188500</v>
      </c>
      <c r="M9" s="23"/>
      <c r="N9" s="23"/>
    </row>
    <row r="10" spans="1:14" s="22" customFormat="1" ht="12.75">
      <c r="A10" s="4" t="s">
        <v>41</v>
      </c>
      <c r="B10" s="23">
        <v>115000</v>
      </c>
      <c r="C10" s="23">
        <v>115000</v>
      </c>
      <c r="D10" s="23">
        <v>115000</v>
      </c>
      <c r="E10" s="23">
        <v>115000</v>
      </c>
      <c r="F10" s="23">
        <v>115000</v>
      </c>
      <c r="G10" s="23">
        <v>115000</v>
      </c>
      <c r="H10" s="23">
        <v>115000</v>
      </c>
      <c r="I10" s="23">
        <v>115000</v>
      </c>
      <c r="J10" s="23">
        <v>115000</v>
      </c>
      <c r="K10" s="23">
        <v>115000</v>
      </c>
      <c r="L10" s="23">
        <v>115000</v>
      </c>
      <c r="M10" s="23"/>
      <c r="N10" s="23"/>
    </row>
    <row r="11" spans="1:14" s="22" customFormat="1" ht="12.75">
      <c r="A11" s="4" t="s">
        <v>49</v>
      </c>
      <c r="B11" s="23">
        <v>140000</v>
      </c>
      <c r="C11" s="23">
        <v>140000</v>
      </c>
      <c r="D11" s="23">
        <v>140000</v>
      </c>
      <c r="E11" s="23">
        <v>140000</v>
      </c>
      <c r="F11" s="23">
        <v>140000</v>
      </c>
      <c r="G11" s="23">
        <v>140000</v>
      </c>
      <c r="H11" s="23">
        <v>140000</v>
      </c>
      <c r="I11" s="23">
        <v>140000</v>
      </c>
      <c r="J11" s="23">
        <v>140000</v>
      </c>
      <c r="K11" s="23">
        <v>140000</v>
      </c>
      <c r="L11" s="23">
        <v>140000</v>
      </c>
      <c r="M11" s="23"/>
      <c r="N11" s="23"/>
    </row>
    <row r="12" spans="1:14" s="22" customFormat="1" ht="12.75">
      <c r="A12" s="4" t="s">
        <v>50</v>
      </c>
      <c r="B12" s="23">
        <v>15000</v>
      </c>
      <c r="C12" s="23">
        <v>15000</v>
      </c>
      <c r="D12" s="23">
        <v>15000</v>
      </c>
      <c r="E12" s="23">
        <v>15000</v>
      </c>
      <c r="F12" s="23">
        <v>15000</v>
      </c>
      <c r="G12" s="23">
        <v>15000</v>
      </c>
      <c r="H12" s="23">
        <v>15000</v>
      </c>
      <c r="I12" s="23">
        <v>15000</v>
      </c>
      <c r="J12" s="23">
        <v>15000</v>
      </c>
      <c r="K12" s="23">
        <v>15000</v>
      </c>
      <c r="L12" s="23">
        <v>15000</v>
      </c>
      <c r="M12" s="23"/>
      <c r="N12" s="23"/>
    </row>
    <row r="13" spans="1:14" s="22" customFormat="1" ht="12.75">
      <c r="A13" s="4" t="s">
        <v>42</v>
      </c>
      <c r="B13" s="23">
        <v>15500</v>
      </c>
      <c r="C13" s="23">
        <v>15500</v>
      </c>
      <c r="D13" s="23">
        <v>15500</v>
      </c>
      <c r="E13" s="23">
        <v>15500</v>
      </c>
      <c r="F13" s="23">
        <v>15500</v>
      </c>
      <c r="G13" s="23">
        <v>15500</v>
      </c>
      <c r="H13" s="23">
        <v>15500</v>
      </c>
      <c r="I13" s="23">
        <v>15500</v>
      </c>
      <c r="J13" s="23">
        <v>15500</v>
      </c>
      <c r="K13" s="23">
        <v>15500</v>
      </c>
      <c r="L13" s="23">
        <v>15500</v>
      </c>
      <c r="M13" s="23"/>
      <c r="N13" s="23"/>
    </row>
    <row r="14" spans="1:14" s="22" customFormat="1" ht="12.75">
      <c r="A14" s="4" t="s">
        <v>51</v>
      </c>
      <c r="B14" s="23">
        <v>41000</v>
      </c>
      <c r="C14" s="23">
        <v>41000</v>
      </c>
      <c r="D14" s="23">
        <v>41000</v>
      </c>
      <c r="E14" s="23">
        <v>41000</v>
      </c>
      <c r="F14" s="23">
        <v>41000</v>
      </c>
      <c r="G14" s="23">
        <v>41000</v>
      </c>
      <c r="H14" s="23">
        <v>41000</v>
      </c>
      <c r="I14" s="23">
        <v>41000</v>
      </c>
      <c r="J14" s="23">
        <v>41000</v>
      </c>
      <c r="K14" s="23">
        <v>41000</v>
      </c>
      <c r="L14" s="23">
        <v>41000</v>
      </c>
      <c r="M14" s="23"/>
      <c r="N14" s="23"/>
    </row>
    <row r="15" spans="1:14" ht="12.75">
      <c r="A15" s="3" t="s">
        <v>37</v>
      </c>
      <c r="B15" s="8">
        <f aca="true" t="shared" si="1" ref="B15:J15">SUM(B12:B14)/B6</f>
        <v>0.10056103210780143</v>
      </c>
      <c r="C15" s="8">
        <f t="shared" si="1"/>
        <v>0.10164393064898583</v>
      </c>
      <c r="D15" s="8">
        <f t="shared" si="1"/>
        <v>0.10435853798796739</v>
      </c>
      <c r="E15" s="8">
        <f t="shared" si="1"/>
        <v>0.10672278942026389</v>
      </c>
      <c r="F15" s="8">
        <f t="shared" si="1"/>
        <v>0.10908819055494612</v>
      </c>
      <c r="G15" s="8">
        <f t="shared" si="1"/>
        <v>0.11084790117638305</v>
      </c>
      <c r="H15" s="8">
        <f t="shared" si="1"/>
        <v>0.11295597086841815</v>
      </c>
      <c r="I15" s="8">
        <f t="shared" si="1"/>
        <v>0.11623993874236514</v>
      </c>
      <c r="J15" s="8">
        <f t="shared" si="1"/>
        <v>0.11899333304486465</v>
      </c>
      <c r="K15" s="8">
        <f>SUM(K12:K14)/K6</f>
        <v>0.12321595362254904</v>
      </c>
      <c r="L15" s="8">
        <f>SUM(L12:L14)/L6</f>
        <v>0.12730166756282293</v>
      </c>
      <c r="M15" s="8"/>
      <c r="N15" s="8"/>
    </row>
    <row r="16" spans="1:14" ht="12.75">
      <c r="A16" s="3" t="s">
        <v>7</v>
      </c>
      <c r="B16" s="8">
        <v>0.0475</v>
      </c>
      <c r="C16" s="8">
        <v>0.0692</v>
      </c>
      <c r="D16" s="8">
        <v>0.0955</v>
      </c>
      <c r="E16" s="8">
        <v>0.1097</v>
      </c>
      <c r="F16" s="8">
        <v>0.1134</v>
      </c>
      <c r="G16" s="8">
        <v>0.1104</v>
      </c>
      <c r="H16" s="8">
        <v>0.1107</v>
      </c>
      <c r="I16" s="8">
        <v>0.1152</v>
      </c>
      <c r="J16" s="8">
        <v>0.1163</v>
      </c>
      <c r="K16" s="8">
        <v>0.1203</v>
      </c>
      <c r="L16" s="8">
        <v>0.1236</v>
      </c>
      <c r="M16" s="8"/>
      <c r="N16" s="8"/>
    </row>
    <row r="17" spans="1:14" ht="12.75">
      <c r="A17" s="3" t="s">
        <v>8</v>
      </c>
      <c r="B17" s="9">
        <v>0.014</v>
      </c>
      <c r="C17" s="9">
        <v>0.0234</v>
      </c>
      <c r="D17" s="9">
        <v>0.0387</v>
      </c>
      <c r="E17" s="9">
        <v>0.0401</v>
      </c>
      <c r="F17" s="9">
        <v>0.0336</v>
      </c>
      <c r="G17" s="9">
        <v>0.0247</v>
      </c>
      <c r="H17" s="9">
        <v>0.0294</v>
      </c>
      <c r="I17" s="9">
        <v>0.0388</v>
      </c>
      <c r="J17" s="9">
        <v>0.0327</v>
      </c>
      <c r="K17" s="9">
        <v>0.0412</v>
      </c>
      <c r="L17" s="9">
        <v>0.0417</v>
      </c>
      <c r="M17" s="9"/>
      <c r="N17" s="9"/>
    </row>
    <row r="18" spans="1:14" ht="12.75">
      <c r="A18" s="3" t="s">
        <v>38</v>
      </c>
      <c r="B18" s="23">
        <v>3691</v>
      </c>
      <c r="C18" s="23">
        <v>7137</v>
      </c>
      <c r="D18" s="23">
        <v>7763</v>
      </c>
      <c r="E18" s="23">
        <v>11810</v>
      </c>
      <c r="F18" s="23">
        <v>7573</v>
      </c>
      <c r="G18" s="23">
        <v>5489</v>
      </c>
      <c r="H18" s="23">
        <v>6880</v>
      </c>
      <c r="I18" s="23">
        <v>6631</v>
      </c>
      <c r="J18" s="23">
        <v>5851</v>
      </c>
      <c r="K18" s="23">
        <v>4121</v>
      </c>
      <c r="L18" s="23">
        <v>5349</v>
      </c>
      <c r="M18" s="23"/>
      <c r="N18" s="23"/>
    </row>
    <row r="19" spans="1:14" s="22" customFormat="1" ht="12.75">
      <c r="A19" s="4" t="s">
        <v>9</v>
      </c>
      <c r="B19" s="23">
        <v>19305</v>
      </c>
      <c r="C19" s="23">
        <v>19305</v>
      </c>
      <c r="D19" s="23">
        <v>19305</v>
      </c>
      <c r="E19" s="23">
        <v>19305</v>
      </c>
      <c r="F19" s="23">
        <v>19305</v>
      </c>
      <c r="G19" s="23">
        <v>19305</v>
      </c>
      <c r="H19" s="23">
        <v>19305</v>
      </c>
      <c r="I19" s="23">
        <v>19305</v>
      </c>
      <c r="J19" s="23">
        <v>19305</v>
      </c>
      <c r="K19" s="23">
        <v>19305</v>
      </c>
      <c r="L19" s="23">
        <v>19305</v>
      </c>
      <c r="M19" s="23"/>
      <c r="N19" s="23"/>
    </row>
    <row r="20" spans="1:14" ht="12.75">
      <c r="A20" s="3" t="s">
        <v>10</v>
      </c>
      <c r="B20" s="8">
        <f aca="true" t="shared" si="2" ref="B20:J20">+B19/B5</f>
        <v>0.027151478669106385</v>
      </c>
      <c r="C20" s="8">
        <f t="shared" si="2"/>
        <v>0.027443861275226175</v>
      </c>
      <c r="D20" s="8">
        <f t="shared" si="2"/>
        <v>0.028176805256751196</v>
      </c>
      <c r="E20" s="8">
        <f t="shared" si="2"/>
        <v>0.028815497229652275</v>
      </c>
      <c r="F20" s="8">
        <f t="shared" si="2"/>
        <v>0.029453811449835453</v>
      </c>
      <c r="G20" s="8">
        <f t="shared" si="2"/>
        <v>0.029928933317623422</v>
      </c>
      <c r="H20" s="8">
        <f t="shared" si="2"/>
        <v>0.0304981121344729</v>
      </c>
      <c r="I20" s="8">
        <f t="shared" si="2"/>
        <v>0.03138478346043859</v>
      </c>
      <c r="J20" s="8">
        <f t="shared" si="2"/>
        <v>0.03212819992211346</v>
      </c>
      <c r="K20" s="8">
        <f>+K19/K5</f>
        <v>0.03326830747808824</v>
      </c>
      <c r="L20" s="8">
        <f>+L19/L5</f>
        <v>0.03437145024196219</v>
      </c>
      <c r="M20" s="8"/>
      <c r="N20" s="8"/>
    </row>
    <row r="21" spans="1:14" ht="12.75">
      <c r="A21" s="3" t="s">
        <v>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/>
      <c r="N21" s="23"/>
    </row>
    <row r="22" spans="1:14" ht="12.75">
      <c r="A22" s="3" t="s">
        <v>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/>
      <c r="N22" s="23"/>
    </row>
    <row r="23" spans="1:14" ht="12.75">
      <c r="A23" s="3" t="s">
        <v>36</v>
      </c>
      <c r="B23" s="9">
        <v>0</v>
      </c>
      <c r="C23" s="9">
        <f aca="true" t="shared" si="3" ref="C23:L23">1-(1-C22/B5)^4</f>
        <v>0</v>
      </c>
      <c r="D23" s="9">
        <f t="shared" si="3"/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9"/>
      <c r="N23" s="9"/>
    </row>
    <row r="24" spans="1:14" ht="12.75">
      <c r="A24" s="3" t="s">
        <v>12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</row>
    <row r="25" spans="1:14" ht="12.75">
      <c r="A25" s="3" t="s">
        <v>13</v>
      </c>
      <c r="B25" s="23">
        <f aca="true" t="shared" si="4" ref="B25:L25">B21+B22-B24</f>
        <v>0</v>
      </c>
      <c r="C25" s="23">
        <f t="shared" si="4"/>
        <v>0</v>
      </c>
      <c r="D25" s="23">
        <f t="shared" si="4"/>
        <v>0</v>
      </c>
      <c r="E25" s="23">
        <f t="shared" si="4"/>
        <v>0</v>
      </c>
      <c r="F25" s="23">
        <f t="shared" si="4"/>
        <v>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0</v>
      </c>
      <c r="K25" s="23">
        <f t="shared" si="4"/>
        <v>0</v>
      </c>
      <c r="L25" s="23">
        <f t="shared" si="4"/>
        <v>0</v>
      </c>
      <c r="M25" s="23"/>
      <c r="N25" s="23"/>
    </row>
    <row r="26" spans="1:14" ht="12.75">
      <c r="A26" s="3" t="s">
        <v>14</v>
      </c>
      <c r="B26" s="23" t="s">
        <v>1</v>
      </c>
      <c r="C26" s="23" t="s">
        <v>1</v>
      </c>
      <c r="D26" s="23" t="s">
        <v>1</v>
      </c>
      <c r="E26" s="23" t="s">
        <v>1</v>
      </c>
      <c r="F26" s="23" t="s">
        <v>1</v>
      </c>
      <c r="G26" s="23" t="s">
        <v>1</v>
      </c>
      <c r="H26" s="23" t="s">
        <v>1</v>
      </c>
      <c r="I26" s="23" t="s">
        <v>1</v>
      </c>
      <c r="J26" s="23" t="s">
        <v>1</v>
      </c>
      <c r="K26" s="23" t="s">
        <v>1</v>
      </c>
      <c r="L26" s="23" t="s">
        <v>1</v>
      </c>
      <c r="M26" s="23"/>
      <c r="N26" s="23"/>
    </row>
    <row r="27" spans="1:14" ht="12.75">
      <c r="A27" s="3" t="s">
        <v>28</v>
      </c>
      <c r="B27" s="8">
        <v>0.012</v>
      </c>
      <c r="C27" s="8">
        <v>0.0115</v>
      </c>
      <c r="D27" s="8">
        <v>0.0119</v>
      </c>
      <c r="E27" s="8">
        <v>0.0109</v>
      </c>
      <c r="F27" s="8">
        <v>0.0097</v>
      </c>
      <c r="G27" s="8">
        <v>0.0104</v>
      </c>
      <c r="H27" s="8">
        <v>0.0094</v>
      </c>
      <c r="I27" s="8">
        <v>0.0084</v>
      </c>
      <c r="J27" s="8">
        <v>0.0099</v>
      </c>
      <c r="K27" s="8">
        <v>0.0097</v>
      </c>
      <c r="L27" s="8">
        <v>0.0094</v>
      </c>
      <c r="M27" s="8"/>
      <c r="N27" s="8"/>
    </row>
    <row r="28" spans="1:12" s="22" customFormat="1" ht="12.75">
      <c r="A28" s="4" t="s">
        <v>15</v>
      </c>
      <c r="B28" s="23">
        <v>0</v>
      </c>
      <c r="C28" s="23">
        <v>1650</v>
      </c>
      <c r="D28" s="23">
        <v>1701</v>
      </c>
      <c r="E28" s="23">
        <v>1644</v>
      </c>
      <c r="F28" s="23">
        <v>1720</v>
      </c>
      <c r="G28" s="23">
        <v>1805</v>
      </c>
      <c r="H28" s="22">
        <v>1505</v>
      </c>
      <c r="I28" s="22">
        <v>1473</v>
      </c>
      <c r="J28" s="22">
        <v>1557</v>
      </c>
      <c r="K28" s="22">
        <v>1447</v>
      </c>
      <c r="L28" s="22">
        <v>1212</v>
      </c>
    </row>
    <row r="29" spans="1:14" ht="12.75">
      <c r="A29" s="3" t="s">
        <v>33</v>
      </c>
      <c r="B29" s="9">
        <f>+B28/715000</f>
        <v>0</v>
      </c>
      <c r="C29" s="9">
        <f aca="true" t="shared" si="5" ref="C29:J29">+C28/B5</f>
        <v>0.002320639202487725</v>
      </c>
      <c r="D29" s="9">
        <f t="shared" si="5"/>
        <v>0.002418130434040908</v>
      </c>
      <c r="E29" s="9">
        <f t="shared" si="5"/>
        <v>0.00239951659373732</v>
      </c>
      <c r="F29" s="9">
        <f t="shared" si="5"/>
        <v>0.0025673481085212073</v>
      </c>
      <c r="G29" s="9">
        <f t="shared" si="5"/>
        <v>0.0027539046706528355</v>
      </c>
      <c r="H29" s="9">
        <f t="shared" si="5"/>
        <v>0.00233323204574065</v>
      </c>
      <c r="I29" s="9">
        <f t="shared" si="5"/>
        <v>0.002327050980268251</v>
      </c>
      <c r="J29" s="9">
        <f t="shared" si="5"/>
        <v>0.002531266917788287</v>
      </c>
      <c r="K29" s="9">
        <f>+K28/J5</f>
        <v>0.002408158782040827</v>
      </c>
      <c r="L29" s="9">
        <f>+L28/K5</f>
        <v>0.002088639661406006</v>
      </c>
      <c r="M29" s="9"/>
      <c r="N29" s="9"/>
    </row>
    <row r="30" spans="1:14" ht="12.75">
      <c r="A30" s="3" t="s">
        <v>35</v>
      </c>
      <c r="B30" s="9">
        <f>+B22/715000</f>
        <v>0</v>
      </c>
      <c r="C30" s="9">
        <f aca="true" t="shared" si="6" ref="C30:H30">+C22/B5</f>
        <v>0</v>
      </c>
      <c r="D30" s="9">
        <f t="shared" si="6"/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>+I22/H5</f>
        <v>0</v>
      </c>
      <c r="J30" s="9">
        <f>+J22/I5</f>
        <v>0</v>
      </c>
      <c r="K30" s="9">
        <f>+K22/J5</f>
        <v>0</v>
      </c>
      <c r="L30" s="9">
        <f>+L22/K5</f>
        <v>0</v>
      </c>
      <c r="M30" s="9"/>
      <c r="N30" s="9"/>
    </row>
    <row r="31" spans="1:14" ht="12.75">
      <c r="A31" s="3" t="s">
        <v>55</v>
      </c>
      <c r="B31" s="31"/>
      <c r="C31" s="31">
        <v>12</v>
      </c>
      <c r="D31" s="31">
        <v>7</v>
      </c>
      <c r="E31" s="31">
        <v>4</v>
      </c>
      <c r="F31" s="31">
        <v>30</v>
      </c>
      <c r="G31" s="31">
        <v>32</v>
      </c>
      <c r="H31" s="31">
        <v>21</v>
      </c>
      <c r="I31" s="31">
        <v>45</v>
      </c>
      <c r="J31" s="31">
        <v>78</v>
      </c>
      <c r="K31" s="31">
        <v>67</v>
      </c>
      <c r="L31" s="31">
        <v>74</v>
      </c>
      <c r="M31" s="31"/>
      <c r="N31" s="31"/>
    </row>
    <row r="32" spans="1:14" ht="12.75">
      <c r="A32" s="3" t="s">
        <v>16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/>
      <c r="N32" s="23"/>
    </row>
    <row r="33" spans="1:14" ht="12.75">
      <c r="A33" s="3" t="s">
        <v>56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2">
        <v>21.48</v>
      </c>
      <c r="M33" s="32"/>
      <c r="N33" s="32"/>
    </row>
    <row r="34" spans="1:14" ht="12.75">
      <c r="A34" s="3" t="s">
        <v>57</v>
      </c>
      <c r="B34" s="23"/>
      <c r="C34" s="23"/>
      <c r="D34" s="23"/>
      <c r="E34" s="23"/>
      <c r="F34" s="23"/>
      <c r="G34" s="23"/>
      <c r="H34" s="23"/>
      <c r="I34" s="23"/>
      <c r="J34" s="32">
        <v>6.01</v>
      </c>
      <c r="K34" s="32">
        <v>6.95</v>
      </c>
      <c r="L34" s="32">
        <v>4.08</v>
      </c>
      <c r="M34" s="32"/>
      <c r="N34" s="32"/>
    </row>
    <row r="35" spans="1:7" ht="12.75">
      <c r="A35" s="30" t="s">
        <v>54</v>
      </c>
      <c r="B35" s="23"/>
      <c r="C35" s="23"/>
      <c r="D35" s="23"/>
      <c r="E35" s="23"/>
      <c r="F35" s="23"/>
      <c r="G35" s="23"/>
    </row>
    <row r="36" spans="1:14" ht="12.75">
      <c r="A36" s="3" t="s">
        <v>2</v>
      </c>
      <c r="B36" s="9">
        <v>0.9971</v>
      </c>
      <c r="C36" s="9">
        <v>0.9928</v>
      </c>
      <c r="D36" s="9">
        <v>0.993</v>
      </c>
      <c r="E36" s="9">
        <v>0.9885</v>
      </c>
      <c r="F36" s="9">
        <v>0.9895</v>
      </c>
      <c r="G36" s="9">
        <v>0.9874</v>
      </c>
      <c r="H36" s="9">
        <v>0.9901</v>
      </c>
      <c r="I36" s="9">
        <v>0.9862</v>
      </c>
      <c r="J36" s="9">
        <v>0.991</v>
      </c>
      <c r="K36" s="9">
        <v>0.9913</v>
      </c>
      <c r="L36" s="9">
        <v>0.9935</v>
      </c>
      <c r="M36" s="9"/>
      <c r="N36" s="9"/>
    </row>
    <row r="37" spans="1:14" ht="12.75">
      <c r="A37" s="3" t="s">
        <v>29</v>
      </c>
      <c r="B37" s="9">
        <v>0.0024</v>
      </c>
      <c r="C37" s="9">
        <v>0.0028</v>
      </c>
      <c r="D37" s="9">
        <v>0.0029</v>
      </c>
      <c r="E37" s="9">
        <v>0.0062</v>
      </c>
      <c r="F37" s="9">
        <v>0.0026</v>
      </c>
      <c r="G37" s="9">
        <v>0.0058</v>
      </c>
      <c r="H37" s="9">
        <v>0.0052</v>
      </c>
      <c r="I37" s="9">
        <v>0.0075</v>
      </c>
      <c r="J37" s="9">
        <v>0.0044</v>
      </c>
      <c r="K37" s="9">
        <v>0.0034</v>
      </c>
      <c r="L37" s="9">
        <v>0.0039</v>
      </c>
      <c r="M37" s="9"/>
      <c r="N37" s="9"/>
    </row>
    <row r="38" spans="1:14" ht="12.75">
      <c r="A38" s="3" t="s">
        <v>30</v>
      </c>
      <c r="B38" s="9">
        <v>0.0003</v>
      </c>
      <c r="C38" s="9">
        <v>0.004</v>
      </c>
      <c r="D38" s="9">
        <v>0.0012</v>
      </c>
      <c r="E38" s="9">
        <v>0.0019</v>
      </c>
      <c r="F38" s="9">
        <v>0.0025</v>
      </c>
      <c r="G38" s="9">
        <v>0.0007</v>
      </c>
      <c r="H38" s="9">
        <v>0.0021</v>
      </c>
      <c r="I38" s="9">
        <v>0.0016</v>
      </c>
      <c r="J38" s="9">
        <v>0.0027</v>
      </c>
      <c r="K38" s="9">
        <v>0.0032</v>
      </c>
      <c r="L38" s="9">
        <v>0.0015</v>
      </c>
      <c r="M38" s="9"/>
      <c r="N38" s="9"/>
    </row>
    <row r="39" spans="1:14" ht="12.75">
      <c r="A39" s="3" t="s">
        <v>31</v>
      </c>
      <c r="B39" s="9">
        <v>0.0002</v>
      </c>
      <c r="C39" s="9">
        <v>0.0003</v>
      </c>
      <c r="D39" s="9">
        <v>0.0028</v>
      </c>
      <c r="E39" s="9">
        <v>0.0034</v>
      </c>
      <c r="F39" s="9">
        <v>0.0055</v>
      </c>
      <c r="G39" s="9">
        <v>0.006</v>
      </c>
      <c r="H39" s="9">
        <v>0.0026</v>
      </c>
      <c r="I39" s="9">
        <v>0.0046</v>
      </c>
      <c r="J39" s="9">
        <v>0.0018</v>
      </c>
      <c r="K39" s="9">
        <v>0.0021</v>
      </c>
      <c r="L39" s="9">
        <v>0.0011</v>
      </c>
      <c r="M39" s="9"/>
      <c r="N39" s="9"/>
    </row>
    <row r="40" spans="1:14" ht="12.75">
      <c r="A40" s="3" t="s">
        <v>32</v>
      </c>
      <c r="B40" s="25">
        <f aca="true" t="shared" si="7" ref="B40:H40">SUM(B36:B39)</f>
        <v>0.9999999999999999</v>
      </c>
      <c r="C40" s="25">
        <f t="shared" si="7"/>
        <v>0.9999</v>
      </c>
      <c r="D40" s="25">
        <f t="shared" si="7"/>
        <v>0.9999</v>
      </c>
      <c r="E40" s="25">
        <f t="shared" si="7"/>
        <v>1</v>
      </c>
      <c r="F40" s="25">
        <f t="shared" si="7"/>
        <v>1.0001</v>
      </c>
      <c r="G40" s="25">
        <f t="shared" si="7"/>
        <v>0.9999000000000001</v>
      </c>
      <c r="H40" s="25">
        <f t="shared" si="7"/>
        <v>1</v>
      </c>
      <c r="I40" s="25">
        <f>SUM(I36:I39)</f>
        <v>0.9999</v>
      </c>
      <c r="J40" s="25">
        <f>SUM(J36:J39)</f>
        <v>0.9999</v>
      </c>
      <c r="K40" s="25">
        <f>SUM(K36:K39)</f>
        <v>0.9999999999999999</v>
      </c>
      <c r="L40" s="25">
        <f>SUM(L36:L39)</f>
        <v>1</v>
      </c>
      <c r="M40" s="25"/>
      <c r="N40" s="25"/>
    </row>
    <row r="41" spans="1:7" ht="12.75">
      <c r="A41" s="3"/>
      <c r="B41" s="9"/>
      <c r="C41" s="9"/>
      <c r="D41" s="9"/>
      <c r="E41" s="9"/>
      <c r="F41" s="24"/>
      <c r="G41" s="24"/>
    </row>
    <row r="42" spans="1:7" ht="12.75">
      <c r="A42" s="2" t="s">
        <v>3</v>
      </c>
      <c r="B42" s="9"/>
      <c r="C42" s="9"/>
      <c r="D42" s="9"/>
      <c r="E42" s="9"/>
      <c r="F42" s="24"/>
      <c r="G42" s="24"/>
    </row>
    <row r="43" spans="1:14" ht="12.75">
      <c r="A43" s="3" t="s">
        <v>4</v>
      </c>
      <c r="B43" s="9">
        <v>0.8067</v>
      </c>
      <c r="C43" s="9">
        <v>0.8083</v>
      </c>
      <c r="D43" s="9">
        <v>0.8078</v>
      </c>
      <c r="E43" s="9">
        <v>0.8076</v>
      </c>
      <c r="F43" s="9">
        <v>0.8066</v>
      </c>
      <c r="G43" s="9">
        <v>0.8048</v>
      </c>
      <c r="H43" s="9">
        <v>0.8038</v>
      </c>
      <c r="I43" s="9">
        <v>0.8028</v>
      </c>
      <c r="J43" s="9">
        <v>0.8039</v>
      </c>
      <c r="K43" s="9">
        <v>0.803</v>
      </c>
      <c r="L43" s="9">
        <v>0.8024</v>
      </c>
      <c r="M43" s="9"/>
      <c r="N43" s="9"/>
    </row>
    <row r="44" spans="1:14" ht="12.75">
      <c r="A44" s="3" t="s">
        <v>17</v>
      </c>
      <c r="B44" s="9">
        <v>0.7737</v>
      </c>
      <c r="C44" s="9">
        <v>0.7523</v>
      </c>
      <c r="D44" s="9">
        <v>0.715</v>
      </c>
      <c r="E44" s="9">
        <v>0.67</v>
      </c>
      <c r="F44" s="9">
        <v>0.6451</v>
      </c>
      <c r="G44" s="9">
        <v>0.647</v>
      </c>
      <c r="H44" s="9">
        <v>0.6462</v>
      </c>
      <c r="I44" s="9">
        <v>0.6299</v>
      </c>
      <c r="J44" s="9">
        <v>0.6277</v>
      </c>
      <c r="K44" s="9">
        <v>0.6306</v>
      </c>
      <c r="L44" s="9">
        <v>0.6193</v>
      </c>
      <c r="M44" s="9"/>
      <c r="N44" s="9"/>
    </row>
    <row r="45" spans="1:14" ht="12.75">
      <c r="A45" s="3" t="s">
        <v>18</v>
      </c>
      <c r="B45" s="9">
        <v>0.7799</v>
      </c>
      <c r="C45" s="9">
        <v>0.7544</v>
      </c>
      <c r="D45" s="9">
        <v>0.708</v>
      </c>
      <c r="E45" s="9">
        <v>0.6671</v>
      </c>
      <c r="F45" s="9">
        <v>0.6495</v>
      </c>
      <c r="G45" s="9">
        <v>0.6495</v>
      </c>
      <c r="H45" s="9">
        <v>0.6425</v>
      </c>
      <c r="I45" s="9">
        <v>0.6417</v>
      </c>
      <c r="J45" s="9">
        <v>0.6294</v>
      </c>
      <c r="K45" s="9">
        <v>0.617</v>
      </c>
      <c r="L45" s="9">
        <v>0.6061</v>
      </c>
      <c r="M45" s="9"/>
      <c r="N45" s="9"/>
    </row>
    <row r="46" spans="1:14" ht="12.75">
      <c r="A46" s="3" t="s">
        <v>19</v>
      </c>
      <c r="B46" s="9">
        <v>0.0237</v>
      </c>
      <c r="C46" s="9">
        <v>0.0224</v>
      </c>
      <c r="D46" s="9">
        <v>0.0182</v>
      </c>
      <c r="E46" s="9">
        <v>0.0185</v>
      </c>
      <c r="F46" s="9">
        <v>0.0184</v>
      </c>
      <c r="G46" s="9">
        <v>0.0192</v>
      </c>
      <c r="H46" s="9">
        <v>0.0216</v>
      </c>
      <c r="I46" s="9">
        <v>0.0212</v>
      </c>
      <c r="J46" s="9">
        <v>0.0211</v>
      </c>
      <c r="K46" s="9">
        <v>0.0195</v>
      </c>
      <c r="L46" s="9">
        <v>0.0179</v>
      </c>
      <c r="M46" s="9"/>
      <c r="N46" s="9"/>
    </row>
    <row r="47" spans="1:14" ht="12.75">
      <c r="A47" s="3" t="s">
        <v>20</v>
      </c>
      <c r="B47" s="9">
        <v>0.133</v>
      </c>
      <c r="C47" s="9">
        <v>0.1194</v>
      </c>
      <c r="D47" s="9">
        <v>0.1308</v>
      </c>
      <c r="E47" s="9">
        <v>0.1464</v>
      </c>
      <c r="F47" s="9">
        <v>0.1528</v>
      </c>
      <c r="G47" s="9">
        <v>0.1536</v>
      </c>
      <c r="H47" s="9">
        <v>0.1703</v>
      </c>
      <c r="I47" s="9">
        <v>0.1822</v>
      </c>
      <c r="J47" s="9">
        <v>0.1979</v>
      </c>
      <c r="K47" s="9">
        <v>0.2075</v>
      </c>
      <c r="L47" s="9">
        <v>0.2578</v>
      </c>
      <c r="M47" s="9"/>
      <c r="N47" s="9"/>
    </row>
    <row r="48" spans="1:14" ht="12.75">
      <c r="A48" s="3" t="s">
        <v>45</v>
      </c>
      <c r="B48" s="9">
        <v>0.0739</v>
      </c>
      <c r="C48" s="9">
        <v>0.0744</v>
      </c>
      <c r="D48" s="9">
        <v>0.073</v>
      </c>
      <c r="E48" s="9">
        <v>0.0726</v>
      </c>
      <c r="F48" s="9">
        <v>0.0718</v>
      </c>
      <c r="G48" s="9">
        <v>0.071</v>
      </c>
      <c r="H48" s="9">
        <v>0.0691</v>
      </c>
      <c r="I48" s="9">
        <v>0.0703</v>
      </c>
      <c r="J48" s="9">
        <v>0.0689</v>
      </c>
      <c r="K48" s="9">
        <v>0.0694</v>
      </c>
      <c r="L48" s="9">
        <v>0.0678</v>
      </c>
      <c r="M48" s="9"/>
      <c r="N48" s="9"/>
    </row>
    <row r="49" spans="1:14" ht="12.75">
      <c r="A49" s="3" t="s">
        <v>21</v>
      </c>
      <c r="B49" s="9">
        <v>0.7695</v>
      </c>
      <c r="C49" s="9">
        <v>0.7838</v>
      </c>
      <c r="D49" s="9">
        <v>0.7779</v>
      </c>
      <c r="E49" s="9">
        <v>0.7624</v>
      </c>
      <c r="F49" s="9">
        <v>0.7569</v>
      </c>
      <c r="G49" s="9">
        <v>0.7562</v>
      </c>
      <c r="H49" s="9">
        <v>0.739</v>
      </c>
      <c r="I49" s="9">
        <v>0.7262</v>
      </c>
      <c r="J49" s="9">
        <v>0.712</v>
      </c>
      <c r="K49" s="9">
        <v>0.7036</v>
      </c>
      <c r="L49" s="9">
        <v>0.6566</v>
      </c>
      <c r="M49" s="9"/>
      <c r="N49" s="9"/>
    </row>
    <row r="50" spans="1:14" ht="12.75">
      <c r="A50" s="3" t="s">
        <v>22</v>
      </c>
      <c r="B50" s="29">
        <v>89087.95</v>
      </c>
      <c r="C50" s="29">
        <v>90045.57</v>
      </c>
      <c r="D50" s="29">
        <v>91351.7</v>
      </c>
      <c r="E50" s="29">
        <v>93113.59</v>
      </c>
      <c r="F50" s="29">
        <v>94565.39</v>
      </c>
      <c r="G50" s="29">
        <v>96460.05</v>
      </c>
      <c r="H50" s="29">
        <v>97819.51</v>
      </c>
      <c r="I50" s="29">
        <v>99371.15</v>
      </c>
      <c r="J50" s="29">
        <v>101072</v>
      </c>
      <c r="K50" s="29">
        <v>102126.36</v>
      </c>
      <c r="L50" s="29">
        <v>102867.78</v>
      </c>
      <c r="M50" s="29"/>
      <c r="N50" s="29"/>
    </row>
    <row r="51" spans="1:14" ht="12.75">
      <c r="A51" s="3" t="s">
        <v>5</v>
      </c>
      <c r="B51" s="9">
        <v>0.0528</v>
      </c>
      <c r="C51" s="9">
        <v>0.05573</v>
      </c>
      <c r="D51" s="9">
        <v>0.05867</v>
      </c>
      <c r="E51" s="9">
        <v>0.06325</v>
      </c>
      <c r="F51" s="9">
        <v>0.0639</v>
      </c>
      <c r="G51" s="9">
        <v>0.06383</v>
      </c>
      <c r="H51" s="9">
        <v>0.06413</v>
      </c>
      <c r="I51" s="9">
        <v>0.06191</v>
      </c>
      <c r="J51" s="9">
        <v>0.0609</v>
      </c>
      <c r="K51" s="9">
        <v>0.06116</v>
      </c>
      <c r="L51" s="9">
        <v>0.06028</v>
      </c>
      <c r="M51" s="9"/>
      <c r="N51" s="9"/>
    </row>
    <row r="52" spans="1:14" ht="12.75">
      <c r="A52" s="3" t="s">
        <v>34</v>
      </c>
      <c r="B52" s="26">
        <v>22.01</v>
      </c>
      <c r="C52" s="26">
        <v>21.78</v>
      </c>
      <c r="D52" s="26">
        <v>21.58</v>
      </c>
      <c r="E52" s="26">
        <v>21.33</v>
      </c>
      <c r="F52" s="26">
        <v>21.09</v>
      </c>
      <c r="G52" s="26">
        <v>20.85</v>
      </c>
      <c r="H52" s="26">
        <v>20.62</v>
      </c>
      <c r="I52" s="26">
        <v>20.37</v>
      </c>
      <c r="J52" s="26">
        <v>20.19</v>
      </c>
      <c r="K52" s="26">
        <v>19.93</v>
      </c>
      <c r="L52" s="26">
        <v>19.7</v>
      </c>
      <c r="M52" s="26"/>
      <c r="N52" s="26"/>
    </row>
    <row r="53" spans="1:14" ht="12.75">
      <c r="A53" s="3" t="s">
        <v>23</v>
      </c>
      <c r="B53" s="9">
        <v>0.8472</v>
      </c>
      <c r="C53" s="9">
        <v>0.8503</v>
      </c>
      <c r="D53" s="9">
        <v>0.8505</v>
      </c>
      <c r="E53" s="9">
        <v>0.8571</v>
      </c>
      <c r="F53" s="9">
        <v>0.8601</v>
      </c>
      <c r="G53" s="9">
        <v>0.8632</v>
      </c>
      <c r="H53" s="9">
        <v>0.8688</v>
      </c>
      <c r="I53" s="9">
        <v>0.8724</v>
      </c>
      <c r="J53" s="9">
        <v>0.875</v>
      </c>
      <c r="K53" s="9">
        <v>0.8765</v>
      </c>
      <c r="L53" s="9">
        <v>0.8836</v>
      </c>
      <c r="M53" s="9"/>
      <c r="N53" s="9"/>
    </row>
    <row r="54" spans="1:14" ht="12.75">
      <c r="A54" s="3" t="s">
        <v>24</v>
      </c>
      <c r="B54" s="9">
        <v>0.1528</v>
      </c>
      <c r="C54" s="9">
        <v>0.1497</v>
      </c>
      <c r="D54" s="9">
        <v>0.1495</v>
      </c>
      <c r="E54" s="9">
        <v>0.1429</v>
      </c>
      <c r="F54" s="9">
        <v>0.1399</v>
      </c>
      <c r="G54" s="9">
        <v>0.1368</v>
      </c>
      <c r="H54" s="9">
        <v>0.1312</v>
      </c>
      <c r="I54" s="9">
        <v>0.1276</v>
      </c>
      <c r="J54" s="9">
        <v>0.125</v>
      </c>
      <c r="K54" s="9">
        <v>0.1235</v>
      </c>
      <c r="L54" s="9">
        <v>0.1164</v>
      </c>
      <c r="M54" s="9"/>
      <c r="N54" s="9"/>
    </row>
    <row r="55" spans="1:14" ht="12.75">
      <c r="A55" s="3" t="s">
        <v>25</v>
      </c>
      <c r="B55" s="9">
        <v>0.1358</v>
      </c>
      <c r="C55" s="9">
        <v>0.1347</v>
      </c>
      <c r="D55" s="9">
        <v>0.1339</v>
      </c>
      <c r="E55" s="9">
        <v>0.13</v>
      </c>
      <c r="F55" s="9">
        <v>0.129</v>
      </c>
      <c r="G55" s="9">
        <v>0.131</v>
      </c>
      <c r="H55" s="9">
        <v>0.1292</v>
      </c>
      <c r="I55" s="9">
        <v>0.1311</v>
      </c>
      <c r="J55" s="9">
        <v>0.1296</v>
      </c>
      <c r="K55" s="9">
        <v>0.131</v>
      </c>
      <c r="L55" s="9">
        <v>0.1279</v>
      </c>
      <c r="M55" s="9"/>
      <c r="N55" s="9"/>
    </row>
    <row r="56" spans="1:14" ht="12.75">
      <c r="A56" s="3" t="s">
        <v>26</v>
      </c>
      <c r="B56" s="9">
        <v>0.2141</v>
      </c>
      <c r="C56" s="9">
        <v>0.2139</v>
      </c>
      <c r="D56" s="9">
        <v>0.2095</v>
      </c>
      <c r="E56" s="9">
        <v>0.208</v>
      </c>
      <c r="F56" s="9">
        <v>0.2063</v>
      </c>
      <c r="G56" s="9">
        <v>0.2047</v>
      </c>
      <c r="H56" s="9">
        <v>0.2024</v>
      </c>
      <c r="I56" s="9">
        <v>0.2009</v>
      </c>
      <c r="J56" s="9">
        <v>0.2006</v>
      </c>
      <c r="K56" s="9">
        <v>0.2008</v>
      </c>
      <c r="L56" s="9">
        <v>0.1995</v>
      </c>
      <c r="M56" s="9"/>
      <c r="N56" s="9"/>
    </row>
    <row r="57" spans="1:14" ht="12.75">
      <c r="A57" s="3" t="s">
        <v>27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/>
      <c r="N57" s="9"/>
    </row>
    <row r="58" spans="1:14" ht="12.75">
      <c r="A58" s="3" t="s">
        <v>43</v>
      </c>
      <c r="B58" s="9">
        <v>0.9315</v>
      </c>
      <c r="C58" s="9">
        <v>0.9321</v>
      </c>
      <c r="D58" s="9">
        <v>0.9331</v>
      </c>
      <c r="E58" s="9">
        <v>0.9351</v>
      </c>
      <c r="F58" s="9">
        <v>0.936</v>
      </c>
      <c r="G58" s="9">
        <v>0.9359</v>
      </c>
      <c r="H58" s="9">
        <v>0.9367</v>
      </c>
      <c r="I58" s="9">
        <v>0.9372</v>
      </c>
      <c r="J58" s="9">
        <v>0.9381</v>
      </c>
      <c r="K58" s="9">
        <v>0.9399</v>
      </c>
      <c r="L58" s="9">
        <v>0.9411</v>
      </c>
      <c r="M58" s="9"/>
      <c r="N58" s="9"/>
    </row>
    <row r="59" spans="1:14" ht="12.75">
      <c r="A59" s="3" t="s">
        <v>44</v>
      </c>
      <c r="B59" s="9">
        <v>0.0685</v>
      </c>
      <c r="C59" s="9">
        <v>0.0679</v>
      </c>
      <c r="D59" s="9">
        <v>0.0669</v>
      </c>
      <c r="E59" s="9">
        <v>0.0649</v>
      </c>
      <c r="F59" s="9">
        <v>0.064</v>
      </c>
      <c r="G59" s="9">
        <v>0.0641</v>
      </c>
      <c r="H59" s="9">
        <v>0.0633</v>
      </c>
      <c r="I59" s="9">
        <v>0.0628</v>
      </c>
      <c r="J59" s="9">
        <v>0.0619</v>
      </c>
      <c r="K59" s="9">
        <v>0.0601</v>
      </c>
      <c r="L59" s="9">
        <v>0.0589</v>
      </c>
      <c r="M59" s="9"/>
      <c r="N59" s="9"/>
    </row>
    <row r="60" spans="1:14" ht="12.75">
      <c r="A60" s="3" t="s">
        <v>53</v>
      </c>
      <c r="B60" s="26">
        <v>1.97</v>
      </c>
      <c r="C60" s="26">
        <v>1.99</v>
      </c>
      <c r="D60" s="26">
        <v>2.04</v>
      </c>
      <c r="E60" s="26">
        <v>2.04</v>
      </c>
      <c r="F60" s="26">
        <v>2.03</v>
      </c>
      <c r="G60" s="26">
        <v>2.03</v>
      </c>
      <c r="H60" s="26">
        <v>2.03</v>
      </c>
      <c r="I60" s="26">
        <v>2.02</v>
      </c>
      <c r="J60" s="26">
        <v>2.03</v>
      </c>
      <c r="K60" s="26">
        <v>2.03</v>
      </c>
      <c r="L60" s="26">
        <v>2.03</v>
      </c>
      <c r="M60" s="26"/>
      <c r="N60" s="26"/>
    </row>
    <row r="61" ht="12.75">
      <c r="D61" s="5"/>
    </row>
    <row r="62" ht="12.75">
      <c r="D62" s="5"/>
    </row>
  </sheetData>
  <printOptions/>
  <pageMargins left="0.75" right="0.75" top="1" bottom="1" header="0.5" footer="0.5"/>
  <pageSetup horizontalDpi="600" verticalDpi="600" orientation="landscape" paperSize="9" scale="56" r:id="rId3"/>
  <rowBreaks count="3" manualBreakCount="3">
    <brk id="62" max="255" man="1"/>
    <brk id="123" max="255" man="1"/>
    <brk id="18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A1:AA101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spans="1:27" ht="13.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ht="15.7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7" t="s">
        <v>39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8"/>
    </row>
    <row r="3" spans="1:27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8"/>
    </row>
    <row r="4" spans="1:27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8"/>
    </row>
    <row r="5" spans="1:27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8"/>
    </row>
    <row r="6" spans="1:27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8"/>
    </row>
    <row r="7" spans="1:27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8"/>
    </row>
    <row r="8" spans="1:2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8"/>
    </row>
    <row r="9" spans="1:27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8"/>
    </row>
    <row r="10" spans="1:27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8"/>
    </row>
    <row r="11" spans="1:27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8"/>
    </row>
    <row r="12" spans="1:27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8"/>
    </row>
    <row r="13" spans="1:27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8"/>
    </row>
    <row r="14" spans="1:27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8"/>
    </row>
    <row r="15" spans="1:27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8"/>
    </row>
    <row r="16" spans="1:27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8"/>
    </row>
    <row r="17" spans="1:27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8"/>
    </row>
    <row r="18" spans="1:27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8"/>
    </row>
    <row r="19" spans="1:27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8"/>
    </row>
    <row r="20" spans="1:27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8"/>
    </row>
    <row r="21" spans="1:27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8"/>
    </row>
    <row r="22" spans="1:27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8"/>
    </row>
    <row r="23" spans="1:27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8"/>
    </row>
    <row r="24" spans="1:27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8"/>
    </row>
    <row r="25" spans="1:27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8"/>
    </row>
    <row r="26" spans="1:27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8"/>
    </row>
    <row r="27" spans="1:27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8"/>
    </row>
    <row r="28" spans="1:27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8"/>
    </row>
    <row r="29" spans="1:27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8"/>
    </row>
    <row r="30" spans="1:27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8"/>
    </row>
    <row r="31" spans="1:27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8"/>
    </row>
    <row r="32" spans="1:27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8"/>
    </row>
    <row r="33" spans="1:27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8"/>
    </row>
    <row r="34" spans="1:27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8"/>
    </row>
    <row r="35" spans="1:27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8"/>
    </row>
    <row r="36" spans="1:27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8"/>
    </row>
    <row r="37" spans="1:27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/>
    </row>
    <row r="38" spans="1:27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8"/>
    </row>
    <row r="39" spans="1:27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8"/>
    </row>
    <row r="40" spans="1:27" ht="12.7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8"/>
    </row>
    <row r="41" spans="1:27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8"/>
    </row>
    <row r="42" spans="1:27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8"/>
    </row>
    <row r="43" spans="1:27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8"/>
    </row>
    <row r="44" spans="1:27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8"/>
    </row>
    <row r="45" spans="1:27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8"/>
    </row>
    <row r="46" spans="1:27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8"/>
    </row>
    <row r="47" spans="1:27" ht="12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8"/>
    </row>
    <row r="48" spans="1:27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8"/>
    </row>
    <row r="49" spans="1:27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8"/>
    </row>
    <row r="50" spans="1:27" ht="12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8"/>
    </row>
    <row r="51" spans="1:27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8"/>
    </row>
    <row r="52" spans="1:27" ht="12.7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8"/>
    </row>
    <row r="53" spans="1:27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8"/>
    </row>
    <row r="54" spans="1:27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8"/>
    </row>
    <row r="55" spans="1:27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8"/>
    </row>
    <row r="56" spans="1:27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8"/>
    </row>
    <row r="57" spans="1:27" ht="12.7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8"/>
    </row>
    <row r="58" spans="1:27" ht="12.7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8"/>
    </row>
    <row r="59" spans="1:27" ht="12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8"/>
    </row>
    <row r="60" spans="1:27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8"/>
    </row>
    <row r="61" spans="1:27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8"/>
    </row>
    <row r="62" spans="1:27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8"/>
    </row>
    <row r="63" spans="1:27" ht="12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8"/>
    </row>
    <row r="64" spans="1:27" ht="12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8"/>
    </row>
    <row r="65" spans="1:27" ht="12.7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8"/>
    </row>
    <row r="66" spans="1:27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8"/>
    </row>
    <row r="67" spans="1:27" ht="12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8"/>
    </row>
    <row r="68" spans="1:27" ht="12.7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8"/>
    </row>
    <row r="69" spans="1:27" ht="12.7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8"/>
    </row>
    <row r="70" spans="1:27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8"/>
    </row>
    <row r="71" spans="1:27" ht="12.7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8"/>
    </row>
    <row r="72" spans="1:27" ht="12.7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8"/>
    </row>
    <row r="73" spans="1:27" ht="12.7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8"/>
    </row>
    <row r="74" spans="1:27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8"/>
    </row>
    <row r="75" spans="1:27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8"/>
    </row>
    <row r="76" spans="1:27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8"/>
    </row>
    <row r="77" spans="1:27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8"/>
    </row>
    <row r="78" spans="1:27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8"/>
    </row>
    <row r="79" spans="1:27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8"/>
    </row>
    <row r="80" spans="1:27" ht="12.7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8"/>
    </row>
    <row r="81" spans="1:27" ht="12.7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8"/>
    </row>
    <row r="82" spans="1:27" ht="12.7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8"/>
    </row>
    <row r="83" spans="1:27" ht="12.7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8"/>
    </row>
    <row r="84" spans="1:27" ht="12.7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8"/>
    </row>
    <row r="85" spans="1:27" ht="12.7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8"/>
    </row>
    <row r="86" spans="1:27" ht="12.7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8"/>
    </row>
    <row r="87" spans="1:27" ht="12.7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8"/>
    </row>
    <row r="88" spans="1:27" ht="12.7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8"/>
    </row>
    <row r="89" spans="1:27" ht="12.7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8"/>
    </row>
    <row r="90" spans="1:27" ht="12.7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8"/>
    </row>
    <row r="91" spans="1:27" ht="12.7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8"/>
    </row>
    <row r="92" spans="1:27" ht="12.7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8"/>
    </row>
    <row r="93" spans="1:27" ht="12.7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8"/>
    </row>
    <row r="94" spans="1:27" ht="12.7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8"/>
    </row>
    <row r="95" spans="1:27" ht="12.7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8"/>
    </row>
    <row r="96" spans="1:27" ht="12.7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8"/>
    </row>
    <row r="97" spans="1:27" ht="12.7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8"/>
    </row>
    <row r="98" spans="1:27" ht="12.7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8"/>
    </row>
    <row r="99" spans="1:27" ht="12.7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8"/>
    </row>
    <row r="100" spans="1:27" ht="12.7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8"/>
    </row>
    <row r="101" spans="1:27" ht="13.5" thickBot="1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1"/>
    </row>
    <row r="102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2006-06-15T10:43:27Z</cp:lastPrinted>
  <dcterms:created xsi:type="dcterms:W3CDTF">2002-08-22T07:01:03Z</dcterms:created>
  <dcterms:modified xsi:type="dcterms:W3CDTF">2006-06-20T07:36:43Z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