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Summary" sheetId="1" r:id="rId1"/>
    <sheet name="Graphs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<sst xmlns="http://schemas.openxmlformats.org/spreadsheetml/2006/main" count="60" uniqueCount="49">
  <si>
    <t>Class B Notes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</si>
  <si>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</si>
  <si>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</si>
  <si>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</si>
  <si>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</si>
  <si>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</si>
  <si>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</si>
  <si>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Class A Notes</t>
  </si>
  <si>
    <t>Spread Trap repayment in the quarter</t>
  </si>
  <si>
    <t xml:space="preserve">PARAGON MORTGAGES (NO.4) PLC </t>
  </si>
  <si>
    <t>Mortgage Asset Balance</t>
  </si>
  <si>
    <t>Total Notes</t>
  </si>
  <si>
    <t>First Loss Fund Balance</t>
  </si>
  <si>
    <t>First Loss Fund as a % of the Mortgages</t>
  </si>
  <si>
    <t>Quarterly Losses</t>
  </si>
  <si>
    <t>PDL Replenishment made during the quarter</t>
  </si>
  <si>
    <t>Quarterly surplus income to the Issuer</t>
  </si>
  <si>
    <t>Number of Properties in Posession</t>
  </si>
  <si>
    <t>Average Number of months in Arrears at the Sale Date</t>
  </si>
  <si>
    <t>Weighted Average Halifax Indexed LTV</t>
  </si>
  <si>
    <t>Weighted Average Nationwide Indexed LTV</t>
  </si>
  <si>
    <t>% of Variable Rate Mortgages</t>
  </si>
  <si>
    <t>% of Fixed Rate Mortgages</t>
  </si>
  <si>
    <t>% of Libor Linked Mortgages</t>
  </si>
  <si>
    <t>Weighted Average Loan Size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</si>
  <si>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</si>
  <si>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</si>
  <si>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</si>
  <si>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</si>
  <si>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</si>
  <si>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</si>
  <si>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</si>
  <si>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&gt;1 to 2 months arrears</t>
  </si>
  <si>
    <t xml:space="preserve">&gt;2 to 3 months arrears </t>
  </si>
  <si>
    <t xml:space="preserve">&gt;3 months arrears </t>
  </si>
  <si>
    <t xml:space="preserve">Total </t>
  </si>
  <si>
    <t>Class B Notes as a % of the Total Notes</t>
  </si>
  <si>
    <t>Spread % (WA Funding Rate versus WA Interest Rate)</t>
  </si>
  <si>
    <t>Lifetime Redemption Rate</t>
  </si>
  <si>
    <t>Quarterly Redemption Rate</t>
  </si>
  <si>
    <t>Outstanding PDL at the quarter end</t>
  </si>
  <si>
    <t>Weighted Average Maturity Date (years)</t>
  </si>
  <si>
    <t>Further Advances released in the quarter</t>
  </si>
  <si>
    <t>Surplus Income as a % of the Mortgages</t>
  </si>
  <si>
    <t>Losses as a % of the Mortgages</t>
  </si>
  <si>
    <t>Quarterly Loss Rate (annualised)</t>
  </si>
  <si>
    <r>
      <t xml:space="preserve">     </t>
    </r>
    <r>
      <rPr>
        <b/>
        <u val="single"/>
        <sz val="10"/>
        <color indexed="12"/>
        <rFont val="Arial"/>
        <family val="2"/>
      </rPr>
      <t>Paragon Mortgages (No.4) PLC</t>
    </r>
  </si>
  <si>
    <t>Appointment of a Receiver of Rent (Number)</t>
  </si>
  <si>
    <t>Arrears excluding Receiver of Rent and Possession Cases (From 31/03/05)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</si>
</sst>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0.0"/>
    <numFmt numFmtId="174" formatCode="0.000%"/>
    <numFmt numFmtId="175" formatCode="&quot;£&quot;#,##0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5.75"/>
      <name val="Arial"/>
      <family val="0"/>
    </font>
    <font>
      <sz val="15"/>
      <name val="Arial"/>
      <family val="0"/>
    </font>
    <font>
      <sz val="17"/>
      <name val="Arial"/>
      <family val="0"/>
    </font>
    <font>
      <sz val="19.75"/>
      <name val="Arial"/>
      <family val="0"/>
    </font>
    <font>
      <sz val="21.75"/>
      <name val="Arial"/>
      <family val="0"/>
    </font>
    <font>
      <sz val="15.25"/>
      <name val="Arial"/>
      <family val="0"/>
    </font>
    <font>
      <sz val="16"/>
      <name val="Arial"/>
      <family val="0"/>
    </font>
    <font>
      <b/>
      <sz val="9.75"/>
      <name val="Arial"/>
      <family val="2"/>
    </font>
    <font>
      <sz val="8.5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9.75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u val="single"/>
      <sz val="14"/>
      <color indexed="18"/>
      <name val="Arial"/>
      <family val="2"/>
    </font>
    <font>
      <b/>
      <sz val="8"/>
      <name val="Arial"/>
      <family val="2"/>
    </font>
    <font>
      <sz val="14.75"/>
      <name val="Arial"/>
      <family val="0"/>
    </font>
    <font>
      <sz val="9"/>
      <name val="Arial"/>
      <family val="2"/>
    </font>
    <font>
      <b/>
      <sz val="10"/>
      <color indexed="12"/>
      <name val="Arial"/>
      <family val="2"/>
    </font>
    <font>
      <b/>
      <sz val="9.25"/>
      <name val="Arial"/>
      <family val="2"/>
    </font>
    <font>
      <sz val="14.5"/>
      <name val="Arial"/>
      <family val="0"/>
    </font>
    <font>
      <sz val="5.75"/>
      <name val="Arial"/>
      <family val="2"/>
    </font>
    <font>
      <b/>
      <sz val="8.75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5" fillId="2" borderId="0" xfId="0" applyNumberFormat="1" applyFont="1" applyFill="1" applyAlignment="1">
      <alignment/>
    </xf>
    <xf numFmtId="0" fontId="16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10" fontId="16" fillId="2" borderId="0" xfId="0" applyNumberFormat="1" applyFont="1" applyFill="1" applyAlignment="1">
      <alignment/>
    </xf>
    <xf numFmtId="10" fontId="16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0" fontId="17" fillId="2" borderId="0" xfId="0" applyNumberFormat="1" applyFont="1" applyFill="1" applyAlignment="1">
      <alignment/>
    </xf>
    <xf numFmtId="15" fontId="18" fillId="2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0" fontId="0" fillId="2" borderId="0" xfId="0" applyFill="1" applyAlignment="1">
      <alignment/>
    </xf>
    <xf numFmtId="0" fontId="20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5" fontId="18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 horizontal="right"/>
    </xf>
    <xf numFmtId="10" fontId="16" fillId="2" borderId="0" xfId="19" applyNumberFormat="1" applyFont="1" applyFill="1" applyAlignment="1">
      <alignment horizontal="right"/>
    </xf>
    <xf numFmtId="10" fontId="16" fillId="2" borderId="0" xfId="0" applyNumberFormat="1" applyFont="1" applyFill="1" applyAlignment="1">
      <alignment horizontal="right"/>
    </xf>
    <xf numFmtId="0" fontId="16" fillId="2" borderId="0" xfId="0" applyNumberFormat="1" applyFont="1" applyFill="1" applyAlignment="1">
      <alignment horizontal="right"/>
    </xf>
    <xf numFmtId="3" fontId="16" fillId="2" borderId="0" xfId="19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9" fontId="16" fillId="2" borderId="0" xfId="0" applyNumberFormat="1" applyFont="1" applyFill="1" applyAlignment="1">
      <alignment horizontal="right"/>
    </xf>
    <xf numFmtId="2" fontId="16" fillId="2" borderId="0" xfId="0" applyNumberFormat="1" applyFont="1" applyFill="1" applyAlignment="1">
      <alignment horizontal="right"/>
    </xf>
    <xf numFmtId="15" fontId="18" fillId="2" borderId="0" xfId="0" applyNumberFormat="1" applyFont="1" applyFill="1" applyAlignment="1">
      <alignment horizontal="right"/>
    </xf>
    <xf numFmtId="10" fontId="16" fillId="2" borderId="0" xfId="19" applyNumberFormat="1" applyFont="1" applyFill="1" applyAlignment="1">
      <alignment/>
    </xf>
    <xf numFmtId="0" fontId="24" fillId="2" borderId="0" xfId="0" applyFont="1" applyFill="1" applyAlignment="1">
      <alignment/>
    </xf>
    <xf numFmtId="2" fontId="16" fillId="2" borderId="0" xfId="0" applyNumberFormat="1" applyFont="1" applyFill="1" applyAlignment="1">
      <alignment/>
    </xf>
    <xf numFmtId="175" fontId="16" fillId="2" borderId="0" xfId="0" applyNumberFormat="1" applyFont="1" applyFill="1" applyAlignment="1">
      <alignment horizontal="right"/>
    </xf>
    <xf numFmtId="175" fontId="16" fillId="2" borderId="0" xfId="0" applyNumberFormat="1" applyFont="1" applyFill="1" applyAlignment="1">
      <alignment/>
    </xf>
    <xf numFmtId="0" fontId="30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Summary!$A$32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/>
            </c:strRef>
          </c:cat>
          <c:val>
            <c:numRef>
              <c:f>Summary!$B$32:$M$32</c:f>
              <c:numCache/>
            </c:numRef>
          </c:val>
        </c:ser>
        <c:gapWidth val="0"/>
        <c:axId val="16117575"/>
        <c:axId val="10840448"/>
      </c:barChart>
      <c:dateAx>
        <c:axId val="16117575"/>
        <c:scaling>
          <c:orientation val="minMax"/>
          <c:max val="1262"/>
          <c:min val="122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40448"/>
        <c:crosses val="autoZero"/>
        <c:auto val="0"/>
        <c:majorUnit val="3"/>
        <c:majorTimeUnit val="months"/>
        <c:noMultiLvlLbl val="0"/>
      </c:dateAx>
      <c:valAx>
        <c:axId val="10840448"/>
        <c:scaling>
          <c:orientation val="minMax"/>
          <c:max val="0.01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17575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Quarterly Losses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Summary!$A$16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Summary!$B$16:$M$16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</c:numCache>
            </c:numRef>
          </c:val>
        </c:ser>
        <c:axId val="25328593"/>
        <c:axId val="26630746"/>
      </c:barChart>
      <c:dateAx>
        <c:axId val="25328593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30746"/>
        <c:crosses val="autoZero"/>
        <c:auto val="0"/>
        <c:majorUnit val="3"/>
        <c:majorTimeUnit val="months"/>
        <c:noMultiLvlLbl val="0"/>
      </c:dateAx>
      <c:valAx>
        <c:axId val="266307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28593"/>
        <c:crossesAt val="1"/>
        <c:crossBetween val="between"/>
        <c:dispUnits/>
        <c:majorUnit val="10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Summary!$B$10:$M$10</c:f>
              <c:numCache>
                <c:ptCount val="12"/>
                <c:pt idx="0">
                  <c:v>0.1378</c:v>
                </c:pt>
                <c:pt idx="1">
                  <c:v>0.1409</c:v>
                </c:pt>
                <c:pt idx="2">
                  <c:v>0.1446</c:v>
                </c:pt>
                <c:pt idx="3">
                  <c:v>0.1402</c:v>
                </c:pt>
                <c:pt idx="4">
                  <c:v>0.1406</c:v>
                </c:pt>
                <c:pt idx="5">
                  <c:v>0.1449</c:v>
                </c:pt>
                <c:pt idx="6">
                  <c:v>0.1507</c:v>
                </c:pt>
                <c:pt idx="7">
                  <c:v>0.1566</c:v>
                </c:pt>
                <c:pt idx="8">
                  <c:v>0.1604</c:v>
                </c:pt>
                <c:pt idx="9">
                  <c:v>0.1646</c:v>
                </c:pt>
                <c:pt idx="10">
                  <c:v>0.1662</c:v>
                </c:pt>
                <c:pt idx="11">
                  <c:v>0.1631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Summary!$A$11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Summary!$B$11:$M$11</c:f>
              <c:numCache>
                <c:ptCount val="12"/>
                <c:pt idx="0">
                  <c:v>0.0364</c:v>
                </c:pt>
                <c:pt idx="1">
                  <c:v>0.0381</c:v>
                </c:pt>
                <c:pt idx="2">
                  <c:v>0.0404</c:v>
                </c:pt>
                <c:pt idx="3">
                  <c:v>0.0334</c:v>
                </c:pt>
                <c:pt idx="4">
                  <c:v>0.0378</c:v>
                </c:pt>
                <c:pt idx="5">
                  <c:v>0.0445</c:v>
                </c:pt>
                <c:pt idx="6">
                  <c:v>0.0498</c:v>
                </c:pt>
                <c:pt idx="7">
                  <c:v>0.0534</c:v>
                </c:pt>
                <c:pt idx="8">
                  <c:v>0.0513</c:v>
                </c:pt>
                <c:pt idx="9">
                  <c:v>0.055</c:v>
                </c:pt>
                <c:pt idx="10">
                  <c:v>0.049</c:v>
                </c:pt>
                <c:pt idx="11">
                  <c:v>0.0336</c:v>
                </c:pt>
              </c:numCache>
            </c:numRef>
          </c:val>
          <c:smooth val="1"/>
        </c:ser>
        <c:axId val="38350123"/>
        <c:axId val="9606788"/>
      </c:lineChart>
      <c:dateAx>
        <c:axId val="38350123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06788"/>
        <c:crosses val="autoZero"/>
        <c:auto val="0"/>
        <c:majorUnit val="3"/>
        <c:majorTimeUnit val="months"/>
        <c:noMultiLvlLbl val="0"/>
      </c:dateAx>
      <c:valAx>
        <c:axId val="960678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5012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75"/>
          <c:y val="0.9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825"/>
          <c:w val="0.9297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Summary!$B$7:$M$7</c:f>
              <c:numCache>
                <c:ptCount val="12"/>
                <c:pt idx="0">
                  <c:v>444234</c:v>
                </c:pt>
                <c:pt idx="1">
                  <c:v>433538</c:v>
                </c:pt>
                <c:pt idx="2">
                  <c:v>420195</c:v>
                </c:pt>
                <c:pt idx="3">
                  <c:v>411661</c:v>
                </c:pt>
                <c:pt idx="4">
                  <c:v>400851</c:v>
                </c:pt>
                <c:pt idx="5">
                  <c:v>389096</c:v>
                </c:pt>
                <c:pt idx="6">
                  <c:v>375473</c:v>
                </c:pt>
                <c:pt idx="7">
                  <c:v>357966</c:v>
                </c:pt>
                <c:pt idx="8">
                  <c:v>343250</c:v>
                </c:pt>
                <c:pt idx="9">
                  <c:v>328135</c:v>
                </c:pt>
                <c:pt idx="10">
                  <c:v>315475</c:v>
                </c:pt>
                <c:pt idx="11">
                  <c:v>303425</c:v>
                </c:pt>
              </c:numCache>
            </c:numRef>
          </c:val>
        </c:ser>
        <c:ser>
          <c:idx val="1"/>
          <c:order val="1"/>
          <c:tx>
            <c:strRef>
              <c:f>Summary!$A$8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Summary!$B$8:$M$8</c:f>
              <c:numCache>
                <c:ptCount val="12"/>
                <c:pt idx="0">
                  <c:v>42500</c:v>
                </c:pt>
                <c:pt idx="1">
                  <c:v>42500</c:v>
                </c:pt>
                <c:pt idx="2">
                  <c:v>42500</c:v>
                </c:pt>
                <c:pt idx="3">
                  <c:v>42500</c:v>
                </c:pt>
                <c:pt idx="4">
                  <c:v>42500</c:v>
                </c:pt>
                <c:pt idx="5">
                  <c:v>42500</c:v>
                </c:pt>
                <c:pt idx="6">
                  <c:v>42500</c:v>
                </c:pt>
                <c:pt idx="7">
                  <c:v>42500</c:v>
                </c:pt>
                <c:pt idx="8">
                  <c:v>42500</c:v>
                </c:pt>
                <c:pt idx="9">
                  <c:v>42500</c:v>
                </c:pt>
                <c:pt idx="10">
                  <c:v>42500</c:v>
                </c:pt>
                <c:pt idx="11">
                  <c:v>42500</c:v>
                </c:pt>
              </c:numCache>
            </c:numRef>
          </c:val>
        </c:ser>
        <c:overlap val="100"/>
        <c:gapWidth val="0"/>
        <c:axId val="19352229"/>
        <c:axId val="39952334"/>
      </c:barChart>
      <c:dateAx>
        <c:axId val="19352229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52334"/>
        <c:crosses val="autoZero"/>
        <c:auto val="0"/>
        <c:majorUnit val="3"/>
        <c:majorTimeUnit val="months"/>
        <c:noMultiLvlLbl val="0"/>
      </c:dateAx>
      <c:valAx>
        <c:axId val="39952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935222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25"/>
          <c:y val="0.87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275"/>
          <c:w val="0.9487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Summary!$A$36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Summary!$B$36:$M$36</c:f>
              <c:numCache>
                <c:ptCount val="12"/>
                <c:pt idx="0">
                  <c:v>0.7733</c:v>
                </c:pt>
                <c:pt idx="1">
                  <c:v>0.7748</c:v>
                </c:pt>
                <c:pt idx="2">
                  <c:v>0.7757</c:v>
                </c:pt>
                <c:pt idx="3">
                  <c:v>0.7752</c:v>
                </c:pt>
                <c:pt idx="4">
                  <c:v>0.774</c:v>
                </c:pt>
                <c:pt idx="5">
                  <c:v>0.7734</c:v>
                </c:pt>
                <c:pt idx="6">
                  <c:v>0.7739</c:v>
                </c:pt>
                <c:pt idx="7">
                  <c:v>0.7722</c:v>
                </c:pt>
                <c:pt idx="8">
                  <c:v>0.7714</c:v>
                </c:pt>
                <c:pt idx="9">
                  <c:v>0.7706</c:v>
                </c:pt>
                <c:pt idx="10">
                  <c:v>0.7697</c:v>
                </c:pt>
                <c:pt idx="11">
                  <c:v>0.7634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Summary!$A$38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Summary!$B$38:$M$38</c:f>
              <c:numCache>
                <c:ptCount val="12"/>
                <c:pt idx="0">
                  <c:v>0.6979</c:v>
                </c:pt>
                <c:pt idx="1">
                  <c:v>0.6433</c:v>
                </c:pt>
                <c:pt idx="2">
                  <c:v>0.6468</c:v>
                </c:pt>
                <c:pt idx="3">
                  <c:v>0.5983</c:v>
                </c:pt>
                <c:pt idx="4">
                  <c:v>0.5807</c:v>
                </c:pt>
                <c:pt idx="5">
                  <c:v>0.5706</c:v>
                </c:pt>
                <c:pt idx="6">
                  <c:v>0.555</c:v>
                </c:pt>
                <c:pt idx="7">
                  <c:v>0.5348</c:v>
                </c:pt>
                <c:pt idx="8">
                  <c:v>0.5049</c:v>
                </c:pt>
                <c:pt idx="9">
                  <c:v>0.4784</c:v>
                </c:pt>
                <c:pt idx="10">
                  <c:v>0.4704</c:v>
                </c:pt>
                <c:pt idx="11">
                  <c:v>0.4669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Summary!$B$37:$M$37</c:f>
              <c:numCache>
                <c:ptCount val="12"/>
                <c:pt idx="0">
                  <c:v>0.6642</c:v>
                </c:pt>
                <c:pt idx="1">
                  <c:v>0.6213</c:v>
                </c:pt>
                <c:pt idx="2">
                  <c:v>0.6249</c:v>
                </c:pt>
                <c:pt idx="3">
                  <c:v>0.5919</c:v>
                </c:pt>
                <c:pt idx="4">
                  <c:v>0.5739</c:v>
                </c:pt>
                <c:pt idx="5">
                  <c:v>0.5524</c:v>
                </c:pt>
                <c:pt idx="6">
                  <c:v>0.5363</c:v>
                </c:pt>
                <c:pt idx="7">
                  <c:v>0.4968</c:v>
                </c:pt>
                <c:pt idx="8">
                  <c:v>0.4674</c:v>
                </c:pt>
                <c:pt idx="9">
                  <c:v>0.4513</c:v>
                </c:pt>
                <c:pt idx="10">
                  <c:v>0.4539</c:v>
                </c:pt>
                <c:pt idx="11">
                  <c:v>0.4507</c:v>
                </c:pt>
              </c:numCache>
            </c:numRef>
          </c:val>
          <c:smooth val="0"/>
        </c:ser>
        <c:axId val="24026687"/>
        <c:axId val="14913592"/>
      </c:lineChart>
      <c:dateAx>
        <c:axId val="24026687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13592"/>
        <c:crosses val="autoZero"/>
        <c:auto val="0"/>
        <c:majorUnit val="3"/>
        <c:majorTimeUnit val="months"/>
        <c:noMultiLvlLbl val="0"/>
      </c:dateAx>
      <c:valAx>
        <c:axId val="14913592"/>
        <c:scaling>
          <c:orientation val="minMax"/>
          <c:max val="0.8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266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"/>
          <c:y val="0.92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Summary!$B$29:$M$29</c:f>
              <c:numCache>
                <c:ptCount val="12"/>
                <c:pt idx="0">
                  <c:v>0.9953</c:v>
                </c:pt>
                <c:pt idx="1">
                  <c:v>0.9959</c:v>
                </c:pt>
                <c:pt idx="2">
                  <c:v>0.9964</c:v>
                </c:pt>
                <c:pt idx="3">
                  <c:v>0.9947</c:v>
                </c:pt>
                <c:pt idx="4">
                  <c:v>0.9953</c:v>
                </c:pt>
                <c:pt idx="5">
                  <c:v>0.995</c:v>
                </c:pt>
                <c:pt idx="6">
                  <c:v>0.9946</c:v>
                </c:pt>
                <c:pt idx="7">
                  <c:v>0.9914</c:v>
                </c:pt>
                <c:pt idx="8">
                  <c:v>0.994</c:v>
                </c:pt>
                <c:pt idx="9">
                  <c:v>0.9948</c:v>
                </c:pt>
                <c:pt idx="10">
                  <c:v>0.9893</c:v>
                </c:pt>
                <c:pt idx="11">
                  <c:v>0.9952</c:v>
                </c:pt>
              </c:numCache>
            </c:numRef>
          </c:val>
        </c:ser>
        <c:gapWidth val="0"/>
        <c:axId val="4601"/>
        <c:axId val="41410"/>
      </c:barChart>
      <c:dateAx>
        <c:axId val="4601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10"/>
        <c:crosses val="autoZero"/>
        <c:auto val="0"/>
        <c:majorUnit val="3"/>
        <c:majorTimeUnit val="months"/>
        <c:noMultiLvlLbl val="0"/>
      </c:dateAx>
      <c:valAx>
        <c:axId val="41410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25"/>
          <c:y val="0.14925"/>
          <c:w val="0.96975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Summary!$A$21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Summary!$B$21:$M$21</c:f>
              <c:numCache>
                <c:ptCount val="12"/>
                <c:pt idx="0">
                  <c:v>0.0148</c:v>
                </c:pt>
                <c:pt idx="1">
                  <c:v>0.0154</c:v>
                </c:pt>
                <c:pt idx="2">
                  <c:v>0.0165</c:v>
                </c:pt>
                <c:pt idx="3">
                  <c:v>0.016</c:v>
                </c:pt>
                <c:pt idx="4">
                  <c:v>0.0178</c:v>
                </c:pt>
                <c:pt idx="5">
                  <c:v>0.0169</c:v>
                </c:pt>
                <c:pt idx="6">
                  <c:v>0.017</c:v>
                </c:pt>
                <c:pt idx="7">
                  <c:v>0.0162</c:v>
                </c:pt>
                <c:pt idx="8">
                  <c:v>0.0168</c:v>
                </c:pt>
                <c:pt idx="9">
                  <c:v>0.0132</c:v>
                </c:pt>
                <c:pt idx="10">
                  <c:v>0.0123</c:v>
                </c:pt>
                <c:pt idx="11">
                  <c:v>0.0127</c:v>
                </c:pt>
              </c:numCache>
            </c:numRef>
          </c:val>
        </c:ser>
        <c:gapWidth val="0"/>
        <c:axId val="372691"/>
        <c:axId val="3354220"/>
      </c:barChart>
      <c:dateAx>
        <c:axId val="372691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4220"/>
        <c:crosses val="autoZero"/>
        <c:auto val="0"/>
        <c:majorUnit val="3"/>
        <c:majorTimeUnit val="months"/>
        <c:noMultiLvlLbl val="0"/>
      </c:dateAx>
      <c:valAx>
        <c:axId val="3354220"/>
        <c:scaling>
          <c:orientation val="minMax"/>
          <c:max val="0.0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691"/>
        <c:crossesAt val="1"/>
        <c:crossBetween val="between"/>
        <c:dispUnits/>
        <c:majorUnit val="0.00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Summary!$A$23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Summary!$B$23:$M$23</c:f>
              <c:numCache>
                <c:ptCount val="12"/>
                <c:pt idx="0">
                  <c:v>0.001118</c:v>
                </c:pt>
                <c:pt idx="1">
                  <c:v>0.0025270476276569955</c:v>
                </c:pt>
                <c:pt idx="2">
                  <c:v>0.002940941689528987</c:v>
                </c:pt>
                <c:pt idx="3">
                  <c:v>0.0030408800613795266</c:v>
                </c:pt>
                <c:pt idx="4">
                  <c:v>0.003045175609530541</c:v>
                </c:pt>
                <c:pt idx="5">
                  <c:v>0.002968302766882222</c:v>
                </c:pt>
                <c:pt idx="6">
                  <c:v>0.00280354776225915</c:v>
                </c:pt>
                <c:pt idx="7">
                  <c:v>0.0027442357889498454</c:v>
                </c:pt>
                <c:pt idx="8">
                  <c:v>0.0028891341587051087</c:v>
                </c:pt>
                <c:pt idx="9">
                  <c:v>0.0026753078418664937</c:v>
                </c:pt>
                <c:pt idx="10">
                  <c:v>0.002757429816396185</c:v>
                </c:pt>
                <c:pt idx="11">
                  <c:v>0.002944487745734823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Summary!$B$17:$M$17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5.56063993562006E-05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0.00019424704930048886</c:v>
                </c:pt>
                <c:pt idx="11">
                  <c:v>0</c:v>
                </c:pt>
              </c:numCache>
            </c:numRef>
          </c:val>
          <c:smooth val="1"/>
        </c:ser>
        <c:axId val="30187981"/>
        <c:axId val="3256374"/>
      </c:lineChart>
      <c:dateAx>
        <c:axId val="30187981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6374"/>
        <c:crosses val="autoZero"/>
        <c:auto val="0"/>
        <c:majorUnit val="3"/>
        <c:majorTimeUnit val="months"/>
        <c:noMultiLvlLbl val="0"/>
      </c:dateAx>
      <c:valAx>
        <c:axId val="3256374"/>
        <c:scaling>
          <c:orientation val="minMax"/>
          <c:max val="0.0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8798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Quarterly Losses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Summary!$A$16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Summary!$B$16:$M$16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</c:numCache>
            </c:numRef>
          </c:val>
        </c:ser>
        <c:axId val="30455169"/>
        <c:axId val="5661066"/>
      </c:barChart>
      <c:dateAx>
        <c:axId val="30455169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1066"/>
        <c:crosses val="autoZero"/>
        <c:auto val="0"/>
        <c:majorUnit val="3"/>
        <c:majorTimeUnit val="months"/>
        <c:noMultiLvlLbl val="0"/>
      </c:dateAx>
      <c:valAx>
        <c:axId val="56610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55169"/>
        <c:crossesAt val="1"/>
        <c:crossBetween val="between"/>
        <c:dispUnits/>
        <c:majorUnit val="10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42"/>
          <c:w val="0.978"/>
          <c:h val="0.693"/>
        </c:manualLayout>
      </c:layout>
      <c:lineChart>
        <c:grouping val="standar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Summary!$A$11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Summary!$B$11:$M$11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axId val="50949595"/>
        <c:axId val="55893172"/>
      </c:lineChart>
      <c:dateAx>
        <c:axId val="50949595"/>
        <c:scaling>
          <c:orientation val="minMax"/>
          <c:max val="384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893172"/>
        <c:crosses val="autoZero"/>
        <c:auto val="0"/>
        <c:majorUnit val="3"/>
        <c:majorTimeUnit val="months"/>
        <c:noMultiLvlLbl val="0"/>
      </c:dateAx>
      <c:valAx>
        <c:axId val="55893172"/>
        <c:scaling>
          <c:orientation val="minMax"/>
          <c:max val="0.2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094959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7"/>
          <c:y val="0.9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5"/>
          <c:w val="0.92375"/>
          <c:h val="0.7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Summary!$A$8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33276501"/>
        <c:axId val="31053054"/>
      </c:barChart>
      <c:dateAx>
        <c:axId val="33276501"/>
        <c:scaling>
          <c:orientation val="minMax"/>
          <c:max val="384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53054"/>
        <c:crosses val="autoZero"/>
        <c:auto val="0"/>
        <c:majorUnit val="3"/>
        <c:majorTimeUnit val="months"/>
        <c:noMultiLvlLbl val="0"/>
      </c:dateAx>
      <c:valAx>
        <c:axId val="31053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7650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925"/>
          <c:y val="0.91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15"/>
          <c:w val="0.95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Summary!$A$36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Summary!$A$38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1042031"/>
        <c:axId val="32269416"/>
      </c:lineChart>
      <c:dateAx>
        <c:axId val="11042031"/>
        <c:scaling>
          <c:orientation val="minMax"/>
          <c:max val="384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2269416"/>
        <c:crosses val="autoZero"/>
        <c:auto val="0"/>
        <c:majorUnit val="3"/>
        <c:majorTimeUnit val="months"/>
        <c:noMultiLvlLbl val="0"/>
      </c:dateAx>
      <c:valAx>
        <c:axId val="32269416"/>
        <c:scaling>
          <c:orientation val="minMax"/>
          <c:max val="0.8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10420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5"/>
          <c:y val="0.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0"/>
        <c:axId val="21989289"/>
        <c:axId val="63685874"/>
      </c:barChart>
      <c:dateAx>
        <c:axId val="21989289"/>
        <c:scaling>
          <c:orientation val="minMax"/>
          <c:max val="384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85874"/>
        <c:crosses val="autoZero"/>
        <c:auto val="0"/>
        <c:majorUnit val="3"/>
        <c:majorTimeUnit val="months"/>
        <c:noMultiLvlLbl val="0"/>
      </c:dateAx>
      <c:valAx>
        <c:axId val="63685874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892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Summary!$A$21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0"/>
        <c:axId val="36301955"/>
        <c:axId val="58282140"/>
      </c:barChart>
      <c:dateAx>
        <c:axId val="36301955"/>
        <c:scaling>
          <c:orientation val="minMax"/>
          <c:max val="384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82140"/>
        <c:crosses val="autoZero"/>
        <c:auto val="0"/>
        <c:majorUnit val="3"/>
        <c:majorTimeUnit val="months"/>
        <c:noMultiLvlLbl val="0"/>
      </c:dateAx>
      <c:valAx>
        <c:axId val="58282140"/>
        <c:scaling>
          <c:orientation val="minMax"/>
          <c:max val="0.0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01955"/>
        <c:crossesAt val="1"/>
        <c:crossBetween val="between"/>
        <c:dispUnits/>
        <c:majorUnit val="0.00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Summary!$A$23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Summary!$B$17:$M$17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axId val="54777213"/>
        <c:axId val="23232870"/>
      </c:lineChart>
      <c:dateAx>
        <c:axId val="54777213"/>
        <c:scaling>
          <c:orientation val="minMax"/>
          <c:max val="384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32870"/>
        <c:crosses val="autoZero"/>
        <c:auto val="0"/>
        <c:majorUnit val="3"/>
        <c:majorTimeUnit val="months"/>
        <c:noMultiLvlLbl val="0"/>
      </c:dateAx>
      <c:valAx>
        <c:axId val="23232870"/>
        <c:scaling>
          <c:orientation val="minMax"/>
          <c:max val="0.0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7721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Summary!$A$32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Summary!$B$32:$M$32</c:f>
              <c:numCache>
                <c:ptCount val="12"/>
                <c:pt idx="0">
                  <c:v>0.0017</c:v>
                </c:pt>
                <c:pt idx="1">
                  <c:v>0.001</c:v>
                </c:pt>
                <c:pt idx="2">
                  <c:v>0.0007</c:v>
                </c:pt>
                <c:pt idx="3">
                  <c:v>0.0018</c:v>
                </c:pt>
                <c:pt idx="4">
                  <c:v>0.0018</c:v>
                </c:pt>
                <c:pt idx="5">
                  <c:v>0.0019</c:v>
                </c:pt>
                <c:pt idx="6">
                  <c:v>0.0026</c:v>
                </c:pt>
                <c:pt idx="7">
                  <c:v>0.0026</c:v>
                </c:pt>
                <c:pt idx="8">
                  <c:v>0.0022</c:v>
                </c:pt>
                <c:pt idx="9">
                  <c:v>0.0019</c:v>
                </c:pt>
                <c:pt idx="10">
                  <c:v>0.0019</c:v>
                </c:pt>
                <c:pt idx="11">
                  <c:v>0.0008</c:v>
                </c:pt>
              </c:numCache>
            </c:numRef>
          </c:val>
        </c:ser>
        <c:gapWidth val="0"/>
        <c:axId val="7769239"/>
        <c:axId val="2814288"/>
      </c:barChart>
      <c:dateAx>
        <c:axId val="7769239"/>
        <c:scaling>
          <c:orientation val="minMax"/>
          <c:max val="1262"/>
          <c:min val="122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4288"/>
        <c:crosses val="autoZero"/>
        <c:auto val="0"/>
        <c:majorUnit val="3"/>
        <c:majorTimeUnit val="months"/>
        <c:noMultiLvlLbl val="0"/>
      </c:dateAx>
      <c:valAx>
        <c:axId val="2814288"/>
        <c:scaling>
          <c:orientation val="minMax"/>
          <c:max val="0.01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69239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0.03025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286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0.03075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0.03025</cdr:x>
      <cdr:y>0.05525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</cdr:x>
      <cdr:y>0.0545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0.02475</cdr:x>
      <cdr:y>0.06875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0.02775</cdr:x>
      <cdr:y>0.0505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0.03075</cdr:x>
      <cdr:y>0.054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0.03275</cdr:x>
      <cdr:y>0.066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90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</xdr:row>
      <xdr:rowOff>0</xdr:rowOff>
    </xdr:from>
    <xdr:to>
      <xdr:col>12</xdr:col>
      <xdr:colOff>209550</xdr:colOff>
      <xdr:row>21</xdr:row>
      <xdr:rowOff>142875</xdr:rowOff>
    </xdr:to>
    <xdr:graphicFrame>
      <xdr:nvGraphicFramePr>
        <xdr:cNvPr id="1" name="Chart 34"/>
        <xdr:cNvGraphicFramePr/>
      </xdr:nvGraphicFramePr>
      <xdr:xfrm>
        <a:off x="904875" y="561975"/>
        <a:ext cx="66198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23</xdr:row>
      <xdr:rowOff>0</xdr:rowOff>
    </xdr:from>
    <xdr:to>
      <xdr:col>12</xdr:col>
      <xdr:colOff>190500</xdr:colOff>
      <xdr:row>40</xdr:row>
      <xdr:rowOff>142875</xdr:rowOff>
    </xdr:to>
    <xdr:graphicFrame>
      <xdr:nvGraphicFramePr>
        <xdr:cNvPr id="2" name="Chart 35"/>
        <xdr:cNvGraphicFramePr/>
      </xdr:nvGraphicFramePr>
      <xdr:xfrm>
        <a:off x="895350" y="3800475"/>
        <a:ext cx="66103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41</xdr:row>
      <xdr:rowOff>133350</xdr:rowOff>
    </xdr:from>
    <xdr:to>
      <xdr:col>12</xdr:col>
      <xdr:colOff>180975</xdr:colOff>
      <xdr:row>59</xdr:row>
      <xdr:rowOff>133350</xdr:rowOff>
    </xdr:to>
    <xdr:graphicFrame>
      <xdr:nvGraphicFramePr>
        <xdr:cNvPr id="3" name="Chart 36"/>
        <xdr:cNvGraphicFramePr/>
      </xdr:nvGraphicFramePr>
      <xdr:xfrm>
        <a:off x="914400" y="6848475"/>
        <a:ext cx="65817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342900</xdr:colOff>
      <xdr:row>61</xdr:row>
      <xdr:rowOff>9525</xdr:rowOff>
    </xdr:from>
    <xdr:to>
      <xdr:col>12</xdr:col>
      <xdr:colOff>190500</xdr:colOff>
      <xdr:row>79</xdr:row>
      <xdr:rowOff>0</xdr:rowOff>
    </xdr:to>
    <xdr:graphicFrame>
      <xdr:nvGraphicFramePr>
        <xdr:cNvPr id="4" name="Chart 37"/>
        <xdr:cNvGraphicFramePr/>
      </xdr:nvGraphicFramePr>
      <xdr:xfrm>
        <a:off x="952500" y="9963150"/>
        <a:ext cx="65532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23</xdr:col>
      <xdr:colOff>381000</xdr:colOff>
      <xdr:row>21</xdr:row>
      <xdr:rowOff>142875</xdr:rowOff>
    </xdr:to>
    <xdr:graphicFrame>
      <xdr:nvGraphicFramePr>
        <xdr:cNvPr id="5" name="Chart 38"/>
        <xdr:cNvGraphicFramePr/>
      </xdr:nvGraphicFramePr>
      <xdr:xfrm>
        <a:off x="7924800" y="561975"/>
        <a:ext cx="6477000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371475</xdr:colOff>
      <xdr:row>40</xdr:row>
      <xdr:rowOff>133350</xdr:rowOff>
    </xdr:to>
    <xdr:graphicFrame>
      <xdr:nvGraphicFramePr>
        <xdr:cNvPr id="6" name="Chart 39"/>
        <xdr:cNvGraphicFramePr/>
      </xdr:nvGraphicFramePr>
      <xdr:xfrm>
        <a:off x="7924800" y="3800475"/>
        <a:ext cx="6467475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590550</xdr:colOff>
      <xdr:row>41</xdr:row>
      <xdr:rowOff>142875</xdr:rowOff>
    </xdr:from>
    <xdr:to>
      <xdr:col>23</xdr:col>
      <xdr:colOff>323850</xdr:colOff>
      <xdr:row>59</xdr:row>
      <xdr:rowOff>123825</xdr:rowOff>
    </xdr:to>
    <xdr:graphicFrame>
      <xdr:nvGraphicFramePr>
        <xdr:cNvPr id="7" name="Chart 40"/>
        <xdr:cNvGraphicFramePr/>
      </xdr:nvGraphicFramePr>
      <xdr:xfrm>
        <a:off x="7905750" y="6858000"/>
        <a:ext cx="6438900" cy="289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61</xdr:row>
      <xdr:rowOff>19050</xdr:rowOff>
    </xdr:from>
    <xdr:to>
      <xdr:col>23</xdr:col>
      <xdr:colOff>285750</xdr:colOff>
      <xdr:row>78</xdr:row>
      <xdr:rowOff>142875</xdr:rowOff>
    </xdr:to>
    <xdr:graphicFrame>
      <xdr:nvGraphicFramePr>
        <xdr:cNvPr id="8" name="Chart 41"/>
        <xdr:cNvGraphicFramePr/>
      </xdr:nvGraphicFramePr>
      <xdr:xfrm>
        <a:off x="7924800" y="9972675"/>
        <a:ext cx="638175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0.02675</cdr:x>
      <cdr:y>0.0545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</cdr:x>
      <cdr:y>0.05425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0.02075</cdr:x>
      <cdr:y>0.05425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0.03175</cdr:x>
      <cdr:y>0.05525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381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0.03025</cdr:x>
      <cdr:y>0.05375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190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0.0275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0.02775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53</xdr:row>
      <xdr:rowOff>28575</xdr:rowOff>
    </xdr:from>
    <xdr:to>
      <xdr:col>4</xdr:col>
      <xdr:colOff>847725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123825" y="8610600"/>
        <a:ext cx="75247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74</xdr:row>
      <xdr:rowOff>28575</xdr:rowOff>
    </xdr:from>
    <xdr:to>
      <xdr:col>4</xdr:col>
      <xdr:colOff>847725</xdr:colOff>
      <xdr:row>92</xdr:row>
      <xdr:rowOff>0</xdr:rowOff>
    </xdr:to>
    <xdr:graphicFrame>
      <xdr:nvGraphicFramePr>
        <xdr:cNvPr id="2" name="Chart 2"/>
        <xdr:cNvGraphicFramePr/>
      </xdr:nvGraphicFramePr>
      <xdr:xfrm>
        <a:off x="133350" y="12011025"/>
        <a:ext cx="75152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94</xdr:row>
      <xdr:rowOff>9525</xdr:rowOff>
    </xdr:from>
    <xdr:to>
      <xdr:col>4</xdr:col>
      <xdr:colOff>847725</xdr:colOff>
      <xdr:row>112</xdr:row>
      <xdr:rowOff>0</xdr:rowOff>
    </xdr:to>
    <xdr:graphicFrame>
      <xdr:nvGraphicFramePr>
        <xdr:cNvPr id="3" name="Chart 3"/>
        <xdr:cNvGraphicFramePr/>
      </xdr:nvGraphicFramePr>
      <xdr:xfrm>
        <a:off x="161925" y="15230475"/>
        <a:ext cx="74866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114</xdr:row>
      <xdr:rowOff>9525</xdr:rowOff>
    </xdr:from>
    <xdr:to>
      <xdr:col>4</xdr:col>
      <xdr:colOff>847725</xdr:colOff>
      <xdr:row>131</xdr:row>
      <xdr:rowOff>152400</xdr:rowOff>
    </xdr:to>
    <xdr:graphicFrame>
      <xdr:nvGraphicFramePr>
        <xdr:cNvPr id="4" name="Chart 4"/>
        <xdr:cNvGraphicFramePr/>
      </xdr:nvGraphicFramePr>
      <xdr:xfrm>
        <a:off x="190500" y="18468975"/>
        <a:ext cx="74580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134</xdr:row>
      <xdr:rowOff>9525</xdr:rowOff>
    </xdr:from>
    <xdr:to>
      <xdr:col>4</xdr:col>
      <xdr:colOff>790575</xdr:colOff>
      <xdr:row>152</xdr:row>
      <xdr:rowOff>9525</xdr:rowOff>
    </xdr:to>
    <xdr:graphicFrame>
      <xdr:nvGraphicFramePr>
        <xdr:cNvPr id="5" name="Chart 5"/>
        <xdr:cNvGraphicFramePr/>
      </xdr:nvGraphicFramePr>
      <xdr:xfrm>
        <a:off x="209550" y="21707475"/>
        <a:ext cx="738187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154</xdr:row>
      <xdr:rowOff>9525</xdr:rowOff>
    </xdr:from>
    <xdr:to>
      <xdr:col>4</xdr:col>
      <xdr:colOff>752475</xdr:colOff>
      <xdr:row>172</xdr:row>
      <xdr:rowOff>19050</xdr:rowOff>
    </xdr:to>
    <xdr:graphicFrame>
      <xdr:nvGraphicFramePr>
        <xdr:cNvPr id="6" name="Chart 6"/>
        <xdr:cNvGraphicFramePr/>
      </xdr:nvGraphicFramePr>
      <xdr:xfrm>
        <a:off x="180975" y="24945975"/>
        <a:ext cx="73723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209550</xdr:colOff>
      <xdr:row>173</xdr:row>
      <xdr:rowOff>57150</xdr:rowOff>
    </xdr:from>
    <xdr:to>
      <xdr:col>4</xdr:col>
      <xdr:colOff>752475</xdr:colOff>
      <xdr:row>192</xdr:row>
      <xdr:rowOff>47625</xdr:rowOff>
    </xdr:to>
    <xdr:graphicFrame>
      <xdr:nvGraphicFramePr>
        <xdr:cNvPr id="7" name="Chart 7"/>
        <xdr:cNvGraphicFramePr/>
      </xdr:nvGraphicFramePr>
      <xdr:xfrm>
        <a:off x="209550" y="28070175"/>
        <a:ext cx="7343775" cy="3067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219075</xdr:colOff>
      <xdr:row>194</xdr:row>
      <xdr:rowOff>28575</xdr:rowOff>
    </xdr:from>
    <xdr:to>
      <xdr:col>4</xdr:col>
      <xdr:colOff>704850</xdr:colOff>
      <xdr:row>212</xdr:row>
      <xdr:rowOff>142875</xdr:rowOff>
    </xdr:to>
    <xdr:graphicFrame>
      <xdr:nvGraphicFramePr>
        <xdr:cNvPr id="8" name="Chart 9"/>
        <xdr:cNvGraphicFramePr/>
      </xdr:nvGraphicFramePr>
      <xdr:xfrm>
        <a:off x="219075" y="31442025"/>
        <a:ext cx="7286625" cy="3028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0</xdr:row>
      <xdr:rowOff>76200</xdr:rowOff>
    </xdr:from>
    <xdr:to>
      <xdr:col>0</xdr:col>
      <xdr:colOff>219075</xdr:colOff>
      <xdr:row>1</xdr:row>
      <xdr:rowOff>66675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19050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8515625" style="2" customWidth="1"/>
    <col min="2" max="7" width="12.7109375" style="2" customWidth="1"/>
    <col min="8" max="8" width="11.28125" style="2" customWidth="1"/>
    <col min="9" max="9" width="10.8515625" style="2" customWidth="1"/>
    <col min="10" max="10" width="10.57421875" style="2" customWidth="1"/>
    <col min="11" max="11" width="9.7109375" style="2" bestFit="1" customWidth="1"/>
    <col min="12" max="13" width="9.57421875" style="2" bestFit="1" customWidth="1"/>
    <col min="14" max="16384" width="9.140625" style="2" customWidth="1"/>
  </cols>
  <sheetData>
    <row r="2" ht="12.75">
      <c r="A2" s="33" t="s">
        <v>46</v>
      </c>
    </row>
    <row r="3" ht="12.75">
      <c r="A3" s="1"/>
    </row>
    <row r="4" spans="1:13" s="11" customFormat="1" ht="12.75">
      <c r="A4" s="9"/>
      <c r="B4" s="10">
        <v>37437</v>
      </c>
      <c r="C4" s="10">
        <v>37529</v>
      </c>
      <c r="D4" s="10">
        <v>37621</v>
      </c>
      <c r="E4" s="22">
        <v>37711</v>
      </c>
      <c r="F4" s="31">
        <v>37802</v>
      </c>
      <c r="G4" s="31">
        <v>37894</v>
      </c>
      <c r="H4" s="31">
        <v>37986</v>
      </c>
      <c r="I4" s="31">
        <v>38077</v>
      </c>
      <c r="J4" s="31">
        <v>38168</v>
      </c>
      <c r="K4" s="31">
        <v>38260</v>
      </c>
      <c r="L4" s="31">
        <v>38352</v>
      </c>
      <c r="M4" s="31">
        <v>38442</v>
      </c>
    </row>
    <row r="5" spans="1:13" ht="12.75">
      <c r="A5" s="4" t="s">
        <v>10</v>
      </c>
      <c r="B5" s="23">
        <v>486734</v>
      </c>
      <c r="C5" s="23">
        <v>476038</v>
      </c>
      <c r="D5" s="23">
        <v>462695</v>
      </c>
      <c r="E5" s="23">
        <v>454161</v>
      </c>
      <c r="F5" s="8">
        <v>443351</v>
      </c>
      <c r="G5" s="8">
        <v>431596</v>
      </c>
      <c r="H5" s="8">
        <v>417967</v>
      </c>
      <c r="I5" s="8">
        <v>400466</v>
      </c>
      <c r="J5" s="8">
        <v>385750</v>
      </c>
      <c r="K5" s="8">
        <v>370635</v>
      </c>
      <c r="L5" s="8">
        <v>357957</v>
      </c>
      <c r="M5" s="8">
        <v>345925</v>
      </c>
    </row>
    <row r="6" spans="1:13" ht="12.75">
      <c r="A6" s="4" t="s">
        <v>11</v>
      </c>
      <c r="B6" s="23">
        <f aca="true" t="shared" si="0" ref="B6:G6">SUM(B7:B8)</f>
        <v>486734</v>
      </c>
      <c r="C6" s="23">
        <f t="shared" si="0"/>
        <v>476038</v>
      </c>
      <c r="D6" s="23">
        <f t="shared" si="0"/>
        <v>462695</v>
      </c>
      <c r="E6" s="23">
        <f t="shared" si="0"/>
        <v>454161</v>
      </c>
      <c r="F6" s="23">
        <f t="shared" si="0"/>
        <v>443351</v>
      </c>
      <c r="G6" s="23">
        <f t="shared" si="0"/>
        <v>431596</v>
      </c>
      <c r="H6" s="23">
        <f aca="true" t="shared" si="1" ref="H6:M6">SUM(H7:H8)</f>
        <v>417973</v>
      </c>
      <c r="I6" s="23">
        <f t="shared" si="1"/>
        <v>400466</v>
      </c>
      <c r="J6" s="23">
        <f t="shared" si="1"/>
        <v>385750</v>
      </c>
      <c r="K6" s="23">
        <f t="shared" si="1"/>
        <v>370635</v>
      </c>
      <c r="L6" s="23">
        <f t="shared" si="1"/>
        <v>357975</v>
      </c>
      <c r="M6" s="23">
        <f t="shared" si="1"/>
        <v>345925</v>
      </c>
    </row>
    <row r="7" spans="1:13" ht="12.75">
      <c r="A7" s="4" t="s">
        <v>7</v>
      </c>
      <c r="B7" s="23">
        <v>444234</v>
      </c>
      <c r="C7" s="23">
        <v>433538</v>
      </c>
      <c r="D7" s="23">
        <v>420195</v>
      </c>
      <c r="E7" s="23">
        <v>411661</v>
      </c>
      <c r="F7" s="8">
        <v>400851</v>
      </c>
      <c r="G7" s="8">
        <v>389096</v>
      </c>
      <c r="H7" s="8">
        <v>375473</v>
      </c>
      <c r="I7" s="8">
        <v>357966</v>
      </c>
      <c r="J7" s="8">
        <v>343250</v>
      </c>
      <c r="K7" s="8">
        <v>328135</v>
      </c>
      <c r="L7" s="8">
        <v>315475</v>
      </c>
      <c r="M7" s="8">
        <v>303425</v>
      </c>
    </row>
    <row r="8" spans="1:13" ht="12.75">
      <c r="A8" s="4" t="s">
        <v>0</v>
      </c>
      <c r="B8" s="23">
        <v>42500</v>
      </c>
      <c r="C8" s="23">
        <v>42500</v>
      </c>
      <c r="D8" s="23">
        <v>42500</v>
      </c>
      <c r="E8" s="23">
        <v>42500</v>
      </c>
      <c r="F8" s="8">
        <v>42500</v>
      </c>
      <c r="G8" s="8">
        <v>42500</v>
      </c>
      <c r="H8" s="8">
        <v>42500</v>
      </c>
      <c r="I8" s="8">
        <v>42500</v>
      </c>
      <c r="J8" s="8">
        <v>42500</v>
      </c>
      <c r="K8" s="8">
        <v>42500</v>
      </c>
      <c r="L8" s="8">
        <v>42500</v>
      </c>
      <c r="M8" s="8">
        <v>42500</v>
      </c>
    </row>
    <row r="9" spans="1:13" ht="12.75">
      <c r="A9" s="4" t="s">
        <v>36</v>
      </c>
      <c r="B9" s="24">
        <f aca="true" t="shared" si="2" ref="B9:M9">+B8/B6</f>
        <v>0.08731668632148155</v>
      </c>
      <c r="C9" s="24">
        <f t="shared" si="2"/>
        <v>0.08927858700355853</v>
      </c>
      <c r="D9" s="24">
        <f t="shared" si="2"/>
        <v>0.09185316461167724</v>
      </c>
      <c r="E9" s="24">
        <f t="shared" si="2"/>
        <v>0.09357914924443093</v>
      </c>
      <c r="F9" s="24">
        <f t="shared" si="2"/>
        <v>0.09586084163563408</v>
      </c>
      <c r="G9" s="24">
        <f t="shared" si="2"/>
        <v>0.09847171892232551</v>
      </c>
      <c r="H9" s="24">
        <f t="shared" si="2"/>
        <v>0.10168120907331335</v>
      </c>
      <c r="I9" s="24">
        <f t="shared" si="2"/>
        <v>0.10612636278735274</v>
      </c>
      <c r="J9" s="24">
        <f t="shared" si="2"/>
        <v>0.1101749837977965</v>
      </c>
      <c r="K9" s="24">
        <f t="shared" si="2"/>
        <v>0.11466806966422491</v>
      </c>
      <c r="L9" s="24">
        <f t="shared" si="2"/>
        <v>0.11872337453732802</v>
      </c>
      <c r="M9" s="24">
        <f t="shared" si="2"/>
        <v>0.12285900122859002</v>
      </c>
    </row>
    <row r="10" spans="1:13" ht="12.75">
      <c r="A10" s="4" t="s">
        <v>38</v>
      </c>
      <c r="B10" s="25">
        <v>0.1378</v>
      </c>
      <c r="C10" s="25">
        <v>0.1409</v>
      </c>
      <c r="D10" s="25">
        <v>0.1446</v>
      </c>
      <c r="E10" s="25">
        <v>0.1402</v>
      </c>
      <c r="F10" s="7">
        <v>0.1406</v>
      </c>
      <c r="G10" s="7">
        <v>0.1449</v>
      </c>
      <c r="H10" s="7">
        <v>0.1507</v>
      </c>
      <c r="I10" s="7">
        <v>0.1566</v>
      </c>
      <c r="J10" s="7">
        <v>0.1604</v>
      </c>
      <c r="K10" s="7">
        <v>0.1646</v>
      </c>
      <c r="L10" s="7">
        <v>0.1662</v>
      </c>
      <c r="M10" s="7">
        <v>0.1631</v>
      </c>
    </row>
    <row r="11" spans="1:13" ht="12.75">
      <c r="A11" s="4" t="s">
        <v>39</v>
      </c>
      <c r="B11" s="25">
        <v>0.0364</v>
      </c>
      <c r="C11" s="25">
        <v>0.0381</v>
      </c>
      <c r="D11" s="25">
        <v>0.0404</v>
      </c>
      <c r="E11" s="25">
        <v>0.0334</v>
      </c>
      <c r="F11" s="7">
        <v>0.0378</v>
      </c>
      <c r="G11" s="7">
        <v>0.0445</v>
      </c>
      <c r="H11" s="7">
        <v>0.0498</v>
      </c>
      <c r="I11" s="7">
        <v>0.0534</v>
      </c>
      <c r="J11" s="7">
        <v>0.0513</v>
      </c>
      <c r="K11" s="7">
        <v>0.055</v>
      </c>
      <c r="L11" s="7">
        <v>0.049</v>
      </c>
      <c r="M11" s="7">
        <v>0.0336</v>
      </c>
    </row>
    <row r="12" spans="1:13" s="8" customFormat="1" ht="12.75">
      <c r="A12" s="5" t="s">
        <v>42</v>
      </c>
      <c r="B12" s="23">
        <v>4115</v>
      </c>
      <c r="C12" s="23">
        <v>7082</v>
      </c>
      <c r="D12" s="27">
        <v>5604</v>
      </c>
      <c r="E12" s="27">
        <v>6776</v>
      </c>
      <c r="F12" s="8">
        <v>6106</v>
      </c>
      <c r="G12" s="8">
        <v>7856</v>
      </c>
      <c r="H12" s="8">
        <v>7761</v>
      </c>
      <c r="I12" s="8">
        <v>4857</v>
      </c>
      <c r="J12" s="8">
        <v>5820</v>
      </c>
      <c r="K12" s="8">
        <v>6076</v>
      </c>
      <c r="L12" s="8">
        <v>5468</v>
      </c>
      <c r="M12" s="8">
        <v>0</v>
      </c>
    </row>
    <row r="13" spans="1:13" s="8" customFormat="1" ht="12.75">
      <c r="A13" s="5" t="s">
        <v>12</v>
      </c>
      <c r="B13" s="23">
        <v>8750</v>
      </c>
      <c r="C13" s="23">
        <v>8750</v>
      </c>
      <c r="D13" s="23">
        <v>8750</v>
      </c>
      <c r="E13" s="23">
        <v>8750</v>
      </c>
      <c r="F13" s="8">
        <v>8750</v>
      </c>
      <c r="G13" s="8">
        <v>8750</v>
      </c>
      <c r="H13" s="8">
        <v>8750</v>
      </c>
      <c r="I13" s="8">
        <v>8750</v>
      </c>
      <c r="J13" s="8">
        <v>8750</v>
      </c>
      <c r="K13" s="8">
        <v>8750</v>
      </c>
      <c r="L13" s="8">
        <v>8750</v>
      </c>
      <c r="M13" s="8">
        <v>8750</v>
      </c>
    </row>
    <row r="14" spans="1:13" ht="12.75">
      <c r="A14" s="4" t="s">
        <v>13</v>
      </c>
      <c r="B14" s="24">
        <f aca="true" t="shared" si="3" ref="B14:M14">+B13/B5</f>
        <v>0.01797696483089326</v>
      </c>
      <c r="C14" s="24">
        <f t="shared" si="3"/>
        <v>0.01838088555955617</v>
      </c>
      <c r="D14" s="24">
        <f t="shared" si="3"/>
        <v>0.018910945655345315</v>
      </c>
      <c r="E14" s="24">
        <f t="shared" si="3"/>
        <v>0.01926629543267696</v>
      </c>
      <c r="F14" s="24">
        <f t="shared" si="3"/>
        <v>0.019736055630865838</v>
      </c>
      <c r="G14" s="24">
        <f t="shared" si="3"/>
        <v>0.020273589189890546</v>
      </c>
      <c r="H14" s="24">
        <f t="shared" si="3"/>
        <v>0.020934667090942587</v>
      </c>
      <c r="I14" s="24">
        <f t="shared" si="3"/>
        <v>0.021849545279749093</v>
      </c>
      <c r="J14" s="24">
        <f t="shared" si="3"/>
        <v>0.02268308489954634</v>
      </c>
      <c r="K14" s="24">
        <f t="shared" si="3"/>
        <v>0.023608131989693363</v>
      </c>
      <c r="L14" s="24">
        <f t="shared" si="3"/>
        <v>0.024444276826546204</v>
      </c>
      <c r="M14" s="24">
        <f t="shared" si="3"/>
        <v>0.025294500252945003</v>
      </c>
    </row>
    <row r="15" spans="1:13" ht="12.75">
      <c r="A15" s="4" t="s">
        <v>1</v>
      </c>
      <c r="B15" s="23">
        <v>0</v>
      </c>
      <c r="C15" s="23">
        <f>B19</f>
        <v>0</v>
      </c>
      <c r="D15" s="23">
        <f>C19</f>
        <v>0</v>
      </c>
      <c r="E15" s="23">
        <f>D19</f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</row>
    <row r="16" spans="1:13" ht="12.75">
      <c r="A16" s="4" t="s">
        <v>14</v>
      </c>
      <c r="B16" s="23">
        <v>0</v>
      </c>
      <c r="C16" s="23">
        <v>0</v>
      </c>
      <c r="D16" s="23">
        <v>0</v>
      </c>
      <c r="E16" s="23">
        <v>0</v>
      </c>
      <c r="F16" s="2">
        <v>0</v>
      </c>
      <c r="G16" s="2">
        <v>0</v>
      </c>
      <c r="H16" s="2">
        <v>6</v>
      </c>
      <c r="I16" s="2">
        <v>0</v>
      </c>
      <c r="J16" s="2">
        <v>0</v>
      </c>
      <c r="K16" s="2">
        <v>0</v>
      </c>
      <c r="L16" s="2">
        <v>18</v>
      </c>
      <c r="M16" s="2">
        <v>0</v>
      </c>
    </row>
    <row r="17" spans="1:13" ht="12.75">
      <c r="A17" s="4" t="s">
        <v>45</v>
      </c>
      <c r="B17" s="25"/>
      <c r="C17" s="25">
        <f aca="true" t="shared" si="4" ref="C17:M17">1-(1-C16/B5)^4</f>
        <v>0</v>
      </c>
      <c r="D17" s="25">
        <f t="shared" si="4"/>
        <v>0</v>
      </c>
      <c r="E17" s="25">
        <f t="shared" si="4"/>
        <v>0</v>
      </c>
      <c r="F17" s="25">
        <f t="shared" si="4"/>
        <v>0</v>
      </c>
      <c r="G17" s="25">
        <f t="shared" si="4"/>
        <v>0</v>
      </c>
      <c r="H17" s="25">
        <f t="shared" si="4"/>
        <v>5.56063993562006E-05</v>
      </c>
      <c r="I17" s="25">
        <f t="shared" si="4"/>
        <v>0</v>
      </c>
      <c r="J17" s="25">
        <f t="shared" si="4"/>
        <v>0</v>
      </c>
      <c r="K17" s="25">
        <f t="shared" si="4"/>
        <v>0</v>
      </c>
      <c r="L17" s="25">
        <f t="shared" si="4"/>
        <v>0.00019424704930048886</v>
      </c>
      <c r="M17" s="25">
        <f t="shared" si="4"/>
        <v>0</v>
      </c>
    </row>
    <row r="18" spans="1:13" ht="12.75">
      <c r="A18" s="4" t="s">
        <v>15</v>
      </c>
      <c r="B18" s="23">
        <v>0</v>
      </c>
      <c r="C18" s="23">
        <v>0</v>
      </c>
      <c r="D18" s="23">
        <v>0</v>
      </c>
      <c r="E18" s="23">
        <v>0</v>
      </c>
      <c r="F18" s="2">
        <v>0</v>
      </c>
      <c r="G18" s="2">
        <v>0</v>
      </c>
      <c r="H18" s="2">
        <v>6</v>
      </c>
      <c r="I18" s="2">
        <v>0</v>
      </c>
      <c r="J18" s="2">
        <v>0</v>
      </c>
      <c r="K18" s="2">
        <v>0</v>
      </c>
      <c r="L18" s="2">
        <v>18</v>
      </c>
      <c r="M18" s="2">
        <v>0</v>
      </c>
    </row>
    <row r="19" spans="1:13" ht="12.75">
      <c r="A19" s="4" t="s">
        <v>40</v>
      </c>
      <c r="B19" s="23">
        <f aca="true" t="shared" si="5" ref="B19:M19">B15+B16-B18</f>
        <v>0</v>
      </c>
      <c r="C19" s="23">
        <f t="shared" si="5"/>
        <v>0</v>
      </c>
      <c r="D19" s="23">
        <f t="shared" si="5"/>
        <v>0</v>
      </c>
      <c r="E19" s="23">
        <f t="shared" si="5"/>
        <v>0</v>
      </c>
      <c r="F19" s="23">
        <f t="shared" si="5"/>
        <v>0</v>
      </c>
      <c r="G19" s="23">
        <f t="shared" si="5"/>
        <v>0</v>
      </c>
      <c r="H19" s="23">
        <f t="shared" si="5"/>
        <v>0</v>
      </c>
      <c r="I19" s="23">
        <f t="shared" si="5"/>
        <v>0</v>
      </c>
      <c r="J19" s="23">
        <f t="shared" si="5"/>
        <v>0</v>
      </c>
      <c r="K19" s="23">
        <f t="shared" si="5"/>
        <v>0</v>
      </c>
      <c r="L19" s="23">
        <f t="shared" si="5"/>
        <v>0</v>
      </c>
      <c r="M19" s="23">
        <f t="shared" si="5"/>
        <v>0</v>
      </c>
    </row>
    <row r="20" spans="1:13" ht="12.75">
      <c r="A20" s="4" t="s">
        <v>8</v>
      </c>
      <c r="B20" s="23" t="s">
        <v>2</v>
      </c>
      <c r="C20" s="23" t="s">
        <v>2</v>
      </c>
      <c r="D20" s="23" t="s">
        <v>2</v>
      </c>
      <c r="E20" s="23" t="s">
        <v>2</v>
      </c>
      <c r="F20" s="23" t="s">
        <v>2</v>
      </c>
      <c r="G20" s="23" t="s">
        <v>2</v>
      </c>
      <c r="H20" s="23" t="s">
        <v>2</v>
      </c>
      <c r="I20" s="23" t="s">
        <v>2</v>
      </c>
      <c r="J20" s="23" t="s">
        <v>2</v>
      </c>
      <c r="K20" s="23" t="s">
        <v>2</v>
      </c>
      <c r="L20" s="23" t="s">
        <v>2</v>
      </c>
      <c r="M20" s="23" t="s">
        <v>2</v>
      </c>
    </row>
    <row r="21" spans="1:13" ht="12.75">
      <c r="A21" s="4" t="s">
        <v>37</v>
      </c>
      <c r="B21" s="24">
        <v>0.0148</v>
      </c>
      <c r="C21" s="24">
        <v>0.0154</v>
      </c>
      <c r="D21" s="24">
        <v>0.0165</v>
      </c>
      <c r="E21" s="24">
        <v>0.016</v>
      </c>
      <c r="F21" s="24">
        <v>0.0178</v>
      </c>
      <c r="G21" s="24">
        <v>0.0169</v>
      </c>
      <c r="H21" s="24">
        <v>0.017</v>
      </c>
      <c r="I21" s="24">
        <v>0.0162</v>
      </c>
      <c r="J21" s="24">
        <v>0.0168</v>
      </c>
      <c r="K21" s="24">
        <v>0.0132</v>
      </c>
      <c r="L21" s="24">
        <v>0.0123</v>
      </c>
      <c r="M21" s="24">
        <v>0.0127</v>
      </c>
    </row>
    <row r="22" spans="1:13" ht="12.75">
      <c r="A22" s="4" t="s">
        <v>16</v>
      </c>
      <c r="B22" s="23">
        <v>559</v>
      </c>
      <c r="C22" s="23">
        <v>1230</v>
      </c>
      <c r="D22" s="23">
        <v>1400</v>
      </c>
      <c r="E22" s="23">
        <v>1407</v>
      </c>
      <c r="F22" s="23">
        <v>1383</v>
      </c>
      <c r="G22" s="23">
        <v>1316</v>
      </c>
      <c r="H22" s="23">
        <v>1210</v>
      </c>
      <c r="I22" s="23">
        <v>1147</v>
      </c>
      <c r="J22" s="23">
        <v>1157</v>
      </c>
      <c r="K22" s="23">
        <v>1032</v>
      </c>
      <c r="L22" s="23">
        <v>1022</v>
      </c>
      <c r="M22" s="23">
        <v>1054</v>
      </c>
    </row>
    <row r="23" spans="1:13" ht="12.75">
      <c r="A23" s="4" t="s">
        <v>43</v>
      </c>
      <c r="B23" s="25">
        <f>+B22/500000</f>
        <v>0.001118</v>
      </c>
      <c r="C23" s="25">
        <f aca="true" t="shared" si="6" ref="C23:J23">+C22/B5</f>
        <v>0.0025270476276569955</v>
      </c>
      <c r="D23" s="25">
        <f t="shared" si="6"/>
        <v>0.002940941689528987</v>
      </c>
      <c r="E23" s="25">
        <f t="shared" si="6"/>
        <v>0.0030408800613795266</v>
      </c>
      <c r="F23" s="25">
        <f t="shared" si="6"/>
        <v>0.003045175609530541</v>
      </c>
      <c r="G23" s="25">
        <f t="shared" si="6"/>
        <v>0.002968302766882222</v>
      </c>
      <c r="H23" s="25">
        <f t="shared" si="6"/>
        <v>0.00280354776225915</v>
      </c>
      <c r="I23" s="25">
        <f t="shared" si="6"/>
        <v>0.0027442357889498454</v>
      </c>
      <c r="J23" s="25">
        <f t="shared" si="6"/>
        <v>0.0028891341587051087</v>
      </c>
      <c r="K23" s="25">
        <f>+K22/J5</f>
        <v>0.0026753078418664937</v>
      </c>
      <c r="L23" s="25">
        <f>+L22/K5</f>
        <v>0.002757429816396185</v>
      </c>
      <c r="M23" s="25">
        <f>+M22/L5</f>
        <v>0.002944487745734823</v>
      </c>
    </row>
    <row r="24" spans="1:13" ht="12.75">
      <c r="A24" s="4" t="s">
        <v>44</v>
      </c>
      <c r="B24" s="25">
        <f>B16/500000</f>
        <v>0</v>
      </c>
      <c r="C24" s="25">
        <f aca="true" t="shared" si="7" ref="C24:M24">C16/B5</f>
        <v>0</v>
      </c>
      <c r="D24" s="25">
        <f t="shared" si="7"/>
        <v>0</v>
      </c>
      <c r="E24" s="25">
        <f t="shared" si="7"/>
        <v>0</v>
      </c>
      <c r="F24" s="25">
        <f t="shared" si="7"/>
        <v>0</v>
      </c>
      <c r="G24" s="25">
        <f t="shared" si="7"/>
        <v>0</v>
      </c>
      <c r="H24" s="25">
        <f t="shared" si="7"/>
        <v>1.390188973021066E-05</v>
      </c>
      <c r="I24" s="25">
        <f t="shared" si="7"/>
        <v>0</v>
      </c>
      <c r="J24" s="25">
        <f t="shared" si="7"/>
        <v>0</v>
      </c>
      <c r="K24" s="25">
        <f t="shared" si="7"/>
        <v>0</v>
      </c>
      <c r="L24" s="25">
        <f t="shared" si="7"/>
        <v>4.8565300093083494E-05</v>
      </c>
      <c r="M24" s="25">
        <f t="shared" si="7"/>
        <v>0</v>
      </c>
    </row>
    <row r="25" spans="1:13" ht="12.75">
      <c r="A25" s="4" t="s">
        <v>17</v>
      </c>
      <c r="B25" s="23">
        <v>1</v>
      </c>
      <c r="C25" s="23">
        <v>1</v>
      </c>
      <c r="D25" s="23">
        <v>2</v>
      </c>
      <c r="E25" s="23">
        <v>2</v>
      </c>
      <c r="F25" s="28">
        <v>2</v>
      </c>
      <c r="G25" s="28">
        <v>1</v>
      </c>
      <c r="H25" s="28">
        <v>1</v>
      </c>
      <c r="I25" s="28">
        <v>1</v>
      </c>
      <c r="J25" s="28">
        <v>0</v>
      </c>
      <c r="K25" s="28">
        <v>0</v>
      </c>
      <c r="L25" s="28">
        <v>0</v>
      </c>
      <c r="M25" s="28">
        <v>0</v>
      </c>
    </row>
    <row r="26" spans="1:13" ht="12.75">
      <c r="A26" s="4" t="s">
        <v>18</v>
      </c>
      <c r="B26" s="23">
        <v>0</v>
      </c>
      <c r="C26" s="23">
        <v>0</v>
      </c>
      <c r="D26" s="23">
        <v>0</v>
      </c>
      <c r="E26" s="23">
        <v>0</v>
      </c>
      <c r="F26" s="28">
        <v>0</v>
      </c>
      <c r="G26" s="28">
        <v>20</v>
      </c>
      <c r="H26" s="28">
        <v>0</v>
      </c>
      <c r="I26" s="28">
        <v>0</v>
      </c>
      <c r="J26" s="28">
        <v>9</v>
      </c>
      <c r="K26" s="28">
        <v>0</v>
      </c>
      <c r="L26" s="28">
        <v>0</v>
      </c>
      <c r="M26" s="28">
        <v>0</v>
      </c>
    </row>
    <row r="27" spans="1:13" ht="12.75">
      <c r="A27" s="4" t="s">
        <v>47</v>
      </c>
      <c r="B27" s="23"/>
      <c r="C27" s="23"/>
      <c r="D27" s="23"/>
      <c r="E27" s="23"/>
      <c r="F27" s="28"/>
      <c r="G27" s="28"/>
      <c r="H27" s="28"/>
      <c r="I27" s="28">
        <v>1</v>
      </c>
      <c r="J27" s="28">
        <v>0</v>
      </c>
      <c r="K27" s="28">
        <v>4</v>
      </c>
      <c r="L27" s="28">
        <v>6</v>
      </c>
      <c r="M27" s="28">
        <v>2</v>
      </c>
    </row>
    <row r="28" spans="1:13" ht="12.75">
      <c r="A28" s="37" t="s">
        <v>48</v>
      </c>
      <c r="B28" s="23"/>
      <c r="C28" s="23"/>
      <c r="D28" s="23"/>
      <c r="E28" s="23"/>
      <c r="F28" s="28"/>
      <c r="G28" s="28"/>
      <c r="H28" s="28"/>
      <c r="I28" s="28"/>
      <c r="J28" s="28"/>
      <c r="K28" s="28"/>
      <c r="L28" s="28"/>
      <c r="M28" s="28"/>
    </row>
    <row r="29" spans="1:13" ht="12.75">
      <c r="A29" s="4" t="s">
        <v>3</v>
      </c>
      <c r="B29" s="25">
        <v>0.9953</v>
      </c>
      <c r="C29" s="25">
        <v>0.9959</v>
      </c>
      <c r="D29" s="25">
        <v>0.9964</v>
      </c>
      <c r="E29" s="25">
        <v>0.9947</v>
      </c>
      <c r="F29" s="25">
        <v>0.9953</v>
      </c>
      <c r="G29" s="25">
        <v>0.995</v>
      </c>
      <c r="H29" s="25">
        <v>0.9946</v>
      </c>
      <c r="I29" s="25">
        <v>0.9914</v>
      </c>
      <c r="J29" s="25">
        <v>0.994</v>
      </c>
      <c r="K29" s="25">
        <v>0.9948</v>
      </c>
      <c r="L29" s="25">
        <v>0.9893</v>
      </c>
      <c r="M29" s="25">
        <v>0.9952</v>
      </c>
    </row>
    <row r="30" spans="1:13" ht="12.75">
      <c r="A30" s="4" t="s">
        <v>32</v>
      </c>
      <c r="B30" s="25">
        <v>0.0022</v>
      </c>
      <c r="C30" s="25">
        <v>0.0022</v>
      </c>
      <c r="D30" s="25">
        <v>0.0021</v>
      </c>
      <c r="E30" s="25">
        <v>0.0029</v>
      </c>
      <c r="F30" s="25">
        <v>0.0021</v>
      </c>
      <c r="G30" s="25">
        <v>0.0024</v>
      </c>
      <c r="H30" s="25">
        <v>0.0025</v>
      </c>
      <c r="I30" s="25">
        <v>0.0013</v>
      </c>
      <c r="J30" s="25">
        <v>0.0033</v>
      </c>
      <c r="K30" s="25">
        <v>0.0028</v>
      </c>
      <c r="L30" s="25">
        <v>0.0077</v>
      </c>
      <c r="M30" s="25">
        <v>0.0027</v>
      </c>
    </row>
    <row r="31" spans="1:13" ht="12.75">
      <c r="A31" s="4" t="s">
        <v>33</v>
      </c>
      <c r="B31" s="25">
        <v>0.0007</v>
      </c>
      <c r="C31" s="25">
        <v>0.001</v>
      </c>
      <c r="D31" s="25">
        <v>0.0008</v>
      </c>
      <c r="E31" s="25">
        <v>0.0006</v>
      </c>
      <c r="F31" s="25">
        <v>0.0009</v>
      </c>
      <c r="G31" s="25">
        <v>0.0007</v>
      </c>
      <c r="H31" s="25">
        <v>0.0003</v>
      </c>
      <c r="I31" s="25">
        <v>0.0047</v>
      </c>
      <c r="J31" s="25">
        <v>0.0005</v>
      </c>
      <c r="K31" s="25">
        <v>0.0005</v>
      </c>
      <c r="L31" s="25">
        <v>0.0011</v>
      </c>
      <c r="M31" s="25">
        <v>0.0013</v>
      </c>
    </row>
    <row r="32" spans="1:13" ht="12.75">
      <c r="A32" s="4" t="s">
        <v>34</v>
      </c>
      <c r="B32" s="25">
        <v>0.0017</v>
      </c>
      <c r="C32" s="25">
        <v>0.001</v>
      </c>
      <c r="D32" s="25">
        <v>0.0007</v>
      </c>
      <c r="E32" s="25">
        <v>0.0018</v>
      </c>
      <c r="F32" s="25">
        <v>0.0018</v>
      </c>
      <c r="G32" s="25">
        <v>0.0019</v>
      </c>
      <c r="H32" s="25">
        <v>0.0026</v>
      </c>
      <c r="I32" s="25">
        <v>0.0026</v>
      </c>
      <c r="J32" s="25">
        <v>0.0022</v>
      </c>
      <c r="K32" s="25">
        <v>0.0019</v>
      </c>
      <c r="L32" s="25">
        <v>0.0019</v>
      </c>
      <c r="M32" s="25">
        <v>0.0008</v>
      </c>
    </row>
    <row r="33" spans="1:13" ht="12.75">
      <c r="A33" s="4" t="s">
        <v>35</v>
      </c>
      <c r="B33" s="29">
        <f aca="true" t="shared" si="8" ref="B33:M33">SUM(B29:B32)</f>
        <v>0.9999</v>
      </c>
      <c r="C33" s="29">
        <f t="shared" si="8"/>
        <v>1.0001</v>
      </c>
      <c r="D33" s="29">
        <f t="shared" si="8"/>
        <v>1</v>
      </c>
      <c r="E33" s="29">
        <f t="shared" si="8"/>
        <v>1</v>
      </c>
      <c r="F33" s="29">
        <f t="shared" si="8"/>
        <v>1.0001</v>
      </c>
      <c r="G33" s="29">
        <f t="shared" si="8"/>
        <v>1</v>
      </c>
      <c r="H33" s="29">
        <f t="shared" si="8"/>
        <v>1</v>
      </c>
      <c r="I33" s="29">
        <f t="shared" si="8"/>
        <v>1</v>
      </c>
      <c r="J33" s="29">
        <f t="shared" si="8"/>
        <v>0.9999999999999999</v>
      </c>
      <c r="K33" s="29">
        <f t="shared" si="8"/>
        <v>1</v>
      </c>
      <c r="L33" s="29">
        <f t="shared" si="8"/>
        <v>1</v>
      </c>
      <c r="M33" s="29">
        <f t="shared" si="8"/>
        <v>1</v>
      </c>
    </row>
    <row r="34" spans="1:10" ht="12.75">
      <c r="A34" s="4"/>
      <c r="B34" s="25"/>
      <c r="C34" s="25"/>
      <c r="D34" s="25"/>
      <c r="E34" s="28"/>
      <c r="F34" s="28"/>
      <c r="G34" s="28"/>
      <c r="H34" s="28"/>
      <c r="I34" s="28"/>
      <c r="J34" s="28"/>
    </row>
    <row r="35" spans="1:10" ht="12.75">
      <c r="A35" s="3" t="s">
        <v>4</v>
      </c>
      <c r="B35" s="25"/>
      <c r="C35" s="25"/>
      <c r="D35" s="25"/>
      <c r="E35" s="28"/>
      <c r="F35" s="28"/>
      <c r="G35" s="28"/>
      <c r="H35" s="28"/>
      <c r="I35" s="28"/>
      <c r="J35" s="28"/>
    </row>
    <row r="36" spans="1:15" ht="12.75">
      <c r="A36" s="4" t="s">
        <v>5</v>
      </c>
      <c r="B36" s="25">
        <v>0.7733</v>
      </c>
      <c r="C36" s="25">
        <v>0.7748</v>
      </c>
      <c r="D36" s="25">
        <v>0.7757</v>
      </c>
      <c r="E36" s="25">
        <v>0.7752</v>
      </c>
      <c r="F36" s="25">
        <v>0.774</v>
      </c>
      <c r="G36" s="25">
        <v>0.7734</v>
      </c>
      <c r="H36" s="32">
        <v>0.7739</v>
      </c>
      <c r="I36" s="32">
        <v>0.7722</v>
      </c>
      <c r="J36" s="32">
        <v>0.7714</v>
      </c>
      <c r="K36" s="32">
        <v>0.7706</v>
      </c>
      <c r="L36" s="32">
        <v>0.7697</v>
      </c>
      <c r="M36" s="32">
        <v>0.7634</v>
      </c>
      <c r="O36" s="4"/>
    </row>
    <row r="37" spans="1:15" ht="12.75">
      <c r="A37" s="4" t="s">
        <v>20</v>
      </c>
      <c r="B37" s="25">
        <v>0.6642</v>
      </c>
      <c r="C37" s="25">
        <v>0.6213</v>
      </c>
      <c r="D37" s="25">
        <v>0.6249</v>
      </c>
      <c r="E37" s="25">
        <v>0.5919</v>
      </c>
      <c r="F37" s="25">
        <v>0.5739</v>
      </c>
      <c r="G37" s="25">
        <v>0.5524</v>
      </c>
      <c r="H37" s="7">
        <v>0.5363</v>
      </c>
      <c r="I37" s="7">
        <v>0.4968</v>
      </c>
      <c r="J37" s="7">
        <v>0.4674</v>
      </c>
      <c r="K37" s="7">
        <v>0.4513</v>
      </c>
      <c r="L37" s="7">
        <v>0.4539</v>
      </c>
      <c r="M37" s="7">
        <v>0.4507</v>
      </c>
      <c r="O37" s="4"/>
    </row>
    <row r="38" spans="1:15" ht="12.75">
      <c r="A38" s="4" t="s">
        <v>19</v>
      </c>
      <c r="B38" s="25">
        <v>0.6979</v>
      </c>
      <c r="C38" s="25">
        <v>0.6433</v>
      </c>
      <c r="D38" s="25">
        <v>0.6468</v>
      </c>
      <c r="E38" s="25">
        <v>0.5983</v>
      </c>
      <c r="F38" s="25">
        <v>0.5807</v>
      </c>
      <c r="G38" s="25">
        <v>0.5706</v>
      </c>
      <c r="H38" s="7">
        <v>0.555</v>
      </c>
      <c r="I38" s="7">
        <v>0.5348</v>
      </c>
      <c r="J38" s="7">
        <v>0.5049</v>
      </c>
      <c r="K38" s="7">
        <v>0.4784</v>
      </c>
      <c r="L38" s="7">
        <v>0.4704</v>
      </c>
      <c r="M38" s="7">
        <v>0.4669</v>
      </c>
      <c r="O38" s="4"/>
    </row>
    <row r="39" spans="1:15" ht="12.75">
      <c r="A39" s="4" t="s">
        <v>21</v>
      </c>
      <c r="B39" s="25">
        <v>0.2119</v>
      </c>
      <c r="C39" s="25">
        <v>0.2039</v>
      </c>
      <c r="D39" s="25">
        <v>0.1953</v>
      </c>
      <c r="E39" s="25">
        <v>0.1838</v>
      </c>
      <c r="F39" s="25">
        <v>0.1685</v>
      </c>
      <c r="G39" s="25">
        <v>0.1583</v>
      </c>
      <c r="H39" s="7">
        <v>0.1508</v>
      </c>
      <c r="I39" s="7">
        <v>0.1458</v>
      </c>
      <c r="J39" s="7">
        <v>0.1416</v>
      </c>
      <c r="K39" s="7">
        <v>0.139</v>
      </c>
      <c r="L39" s="7">
        <v>0.1337</v>
      </c>
      <c r="M39" s="7">
        <v>0.1283</v>
      </c>
      <c r="O39" s="4"/>
    </row>
    <row r="40" spans="1:15" ht="12.75">
      <c r="A40" s="4" t="s">
        <v>22</v>
      </c>
      <c r="B40" s="25">
        <v>0.3958</v>
      </c>
      <c r="C40" s="25">
        <v>0.3948</v>
      </c>
      <c r="D40" s="25">
        <v>0.3982</v>
      </c>
      <c r="E40" s="25">
        <v>0.3844</v>
      </c>
      <c r="F40" s="25">
        <v>0.34</v>
      </c>
      <c r="G40" s="25">
        <v>0.2654</v>
      </c>
      <c r="H40" s="7">
        <v>0.2044</v>
      </c>
      <c r="I40" s="7">
        <v>0.1409</v>
      </c>
      <c r="J40" s="7">
        <v>0.1687</v>
      </c>
      <c r="K40" s="7">
        <v>0.1766</v>
      </c>
      <c r="L40" s="7">
        <v>0.1872</v>
      </c>
      <c r="M40" s="7">
        <v>0.2111</v>
      </c>
      <c r="O40" s="4"/>
    </row>
    <row r="41" spans="1:15" ht="12.75">
      <c r="A41" s="4" t="s">
        <v>23</v>
      </c>
      <c r="B41" s="25">
        <v>0.392</v>
      </c>
      <c r="C41" s="25">
        <v>0.401</v>
      </c>
      <c r="D41" s="25">
        <v>0.4062</v>
      </c>
      <c r="E41" s="25">
        <v>0.4315</v>
      </c>
      <c r="F41" s="25">
        <v>0.4913</v>
      </c>
      <c r="G41" s="25">
        <v>0.5762</v>
      </c>
      <c r="H41" s="7">
        <v>0.6448</v>
      </c>
      <c r="I41" s="7">
        <v>0.7133</v>
      </c>
      <c r="J41" s="7">
        <v>0.6897</v>
      </c>
      <c r="K41" s="7">
        <v>0.6844</v>
      </c>
      <c r="L41" s="7">
        <v>0.6791</v>
      </c>
      <c r="M41" s="7">
        <v>0.6606</v>
      </c>
      <c r="O41" s="4"/>
    </row>
    <row r="42" spans="1:15" ht="12.75">
      <c r="A42" s="4" t="s">
        <v>24</v>
      </c>
      <c r="B42" s="35">
        <v>65482.77</v>
      </c>
      <c r="C42" s="35">
        <v>66765.47</v>
      </c>
      <c r="D42" s="35">
        <v>67764.38</v>
      </c>
      <c r="E42" s="35">
        <v>68874.79</v>
      </c>
      <c r="F42" s="35">
        <v>70028.58</v>
      </c>
      <c r="G42" s="35">
        <v>71385.3</v>
      </c>
      <c r="H42" s="36">
        <v>73135.16</v>
      </c>
      <c r="I42" s="36">
        <v>74242.89</v>
      </c>
      <c r="J42" s="36">
        <v>75935.11</v>
      </c>
      <c r="K42" s="36">
        <v>77183.56</v>
      </c>
      <c r="L42" s="36">
        <v>78914.71</v>
      </c>
      <c r="M42" s="36">
        <v>79596.13</v>
      </c>
      <c r="O42" s="4"/>
    </row>
    <row r="43" spans="1:15" ht="12.75">
      <c r="A43" s="4" t="s">
        <v>6</v>
      </c>
      <c r="B43" s="25">
        <v>0.06</v>
      </c>
      <c r="C43" s="25">
        <v>0.0599</v>
      </c>
      <c r="D43" s="25">
        <v>0.0589</v>
      </c>
      <c r="E43" s="25">
        <v>0.05912</v>
      </c>
      <c r="F43" s="25">
        <v>0.0573</v>
      </c>
      <c r="G43" s="25">
        <v>0.05603</v>
      </c>
      <c r="H43" s="7">
        <v>0.0576</v>
      </c>
      <c r="I43" s="7">
        <v>0.05997</v>
      </c>
      <c r="J43" s="7">
        <v>0.06405</v>
      </c>
      <c r="K43" s="7">
        <v>0.06474</v>
      </c>
      <c r="L43" s="7">
        <v>0.06467</v>
      </c>
      <c r="M43" s="7">
        <v>0.06489</v>
      </c>
      <c r="O43" s="4"/>
    </row>
    <row r="44" spans="1:15" ht="12.75">
      <c r="A44" s="4" t="s">
        <v>41</v>
      </c>
      <c r="B44" s="30">
        <v>20.04</v>
      </c>
      <c r="C44" s="26">
        <v>19.9</v>
      </c>
      <c r="D44" s="26">
        <v>19.76</v>
      </c>
      <c r="E44" s="26">
        <v>19.62</v>
      </c>
      <c r="F44" s="30">
        <v>19.44</v>
      </c>
      <c r="G44" s="30">
        <v>19.27</v>
      </c>
      <c r="H44" s="2">
        <v>19.14</v>
      </c>
      <c r="I44" s="2">
        <v>18.99</v>
      </c>
      <c r="J44" s="2">
        <v>18.78</v>
      </c>
      <c r="K44" s="34">
        <v>18.6</v>
      </c>
      <c r="L44" s="2">
        <v>18.39</v>
      </c>
      <c r="M44" s="2">
        <v>18.24</v>
      </c>
      <c r="O44" s="4"/>
    </row>
    <row r="45" spans="1:15" ht="12.75">
      <c r="A45" s="4" t="s">
        <v>25</v>
      </c>
      <c r="B45" s="25">
        <v>0.6736</v>
      </c>
      <c r="C45" s="25">
        <v>0.6781</v>
      </c>
      <c r="D45" s="25">
        <v>0.6837</v>
      </c>
      <c r="E45" s="25">
        <v>0.6914</v>
      </c>
      <c r="F45" s="25">
        <v>0.6983</v>
      </c>
      <c r="G45" s="25">
        <v>0.7112</v>
      </c>
      <c r="H45" s="25">
        <v>0.7221</v>
      </c>
      <c r="I45" s="25">
        <v>0.7262</v>
      </c>
      <c r="J45" s="25">
        <v>0.731</v>
      </c>
      <c r="K45" s="25">
        <v>0.7351</v>
      </c>
      <c r="L45" s="25">
        <v>0.7469</v>
      </c>
      <c r="M45" s="25">
        <v>0.7602</v>
      </c>
      <c r="O45" s="4"/>
    </row>
    <row r="46" spans="1:15" ht="12.75">
      <c r="A46" s="4" t="s">
        <v>26</v>
      </c>
      <c r="B46" s="25">
        <v>0.3264</v>
      </c>
      <c r="C46" s="25">
        <v>0.32189999999999996</v>
      </c>
      <c r="D46" s="25">
        <v>0.3163</v>
      </c>
      <c r="E46" s="25">
        <v>0.3086</v>
      </c>
      <c r="F46" s="25">
        <v>0.3017</v>
      </c>
      <c r="G46" s="25">
        <v>0.2888</v>
      </c>
      <c r="H46" s="25">
        <v>0.2779</v>
      </c>
      <c r="I46" s="25">
        <v>0.2738</v>
      </c>
      <c r="J46" s="25">
        <v>0.269</v>
      </c>
      <c r="K46" s="25">
        <v>0.2649</v>
      </c>
      <c r="L46" s="25">
        <v>0.2531</v>
      </c>
      <c r="M46" s="25">
        <v>0.2398</v>
      </c>
      <c r="O46" s="4"/>
    </row>
    <row r="47" spans="1:15" ht="12.75">
      <c r="A47" s="4" t="s">
        <v>27</v>
      </c>
      <c r="B47" s="25">
        <v>0.17800000000000002</v>
      </c>
      <c r="C47" s="25">
        <v>0.1784</v>
      </c>
      <c r="D47" s="25">
        <v>0.1795</v>
      </c>
      <c r="E47" s="25">
        <v>0.181</v>
      </c>
      <c r="F47" s="25">
        <v>0.182</v>
      </c>
      <c r="G47" s="25">
        <v>0.1831</v>
      </c>
      <c r="H47" s="25">
        <v>0.1771</v>
      </c>
      <c r="I47" s="25">
        <v>0.176</v>
      </c>
      <c r="J47" s="25">
        <v>0.1731</v>
      </c>
      <c r="K47" s="25">
        <v>0.1687</v>
      </c>
      <c r="L47" s="25">
        <v>0.1678</v>
      </c>
      <c r="M47" s="25">
        <v>0.1685</v>
      </c>
      <c r="O47" s="4"/>
    </row>
    <row r="48" spans="1:15" ht="12.75">
      <c r="A48" s="4" t="s">
        <v>28</v>
      </c>
      <c r="B48" s="25">
        <v>0.2955</v>
      </c>
      <c r="C48" s="25">
        <v>0.2905</v>
      </c>
      <c r="D48" s="25">
        <v>0.2889</v>
      </c>
      <c r="E48" s="25">
        <v>0.2872</v>
      </c>
      <c r="F48" s="25">
        <v>0.2855</v>
      </c>
      <c r="G48" s="25">
        <v>0.282</v>
      </c>
      <c r="H48" s="25">
        <v>0.2778</v>
      </c>
      <c r="I48" s="25">
        <v>0.2751</v>
      </c>
      <c r="J48" s="25">
        <v>0.2714</v>
      </c>
      <c r="K48" s="25">
        <v>0.2691</v>
      </c>
      <c r="L48" s="25">
        <v>0.2684</v>
      </c>
      <c r="M48" s="25">
        <v>0.2639</v>
      </c>
      <c r="O48" s="4"/>
    </row>
    <row r="49" spans="1:15" ht="12.75">
      <c r="A49" s="4" t="s">
        <v>29</v>
      </c>
      <c r="B49" s="25">
        <v>0.0879</v>
      </c>
      <c r="C49" s="25">
        <v>0.0762</v>
      </c>
      <c r="D49" s="25">
        <v>0.066</v>
      </c>
      <c r="E49" s="25">
        <v>0.06</v>
      </c>
      <c r="F49" s="25">
        <v>0.0521</v>
      </c>
      <c r="G49" s="25">
        <v>0.0459</v>
      </c>
      <c r="H49" s="25">
        <v>0.0416</v>
      </c>
      <c r="I49" s="25">
        <v>0.0389</v>
      </c>
      <c r="J49" s="25">
        <v>0.0358</v>
      </c>
      <c r="K49" s="25">
        <v>0.0338</v>
      </c>
      <c r="L49" s="25">
        <v>0.0331</v>
      </c>
      <c r="M49" s="25">
        <v>0.032</v>
      </c>
      <c r="O49" s="4"/>
    </row>
    <row r="50" spans="1:15" ht="12.75">
      <c r="A50" s="4" t="s">
        <v>30</v>
      </c>
      <c r="B50" s="25">
        <v>0.7309</v>
      </c>
      <c r="C50" s="25">
        <v>0.7454</v>
      </c>
      <c r="D50" s="25">
        <v>0.757</v>
      </c>
      <c r="E50" s="25">
        <v>0.7664</v>
      </c>
      <c r="F50" s="25">
        <v>0.7746</v>
      </c>
      <c r="G50" s="25">
        <v>0.7826</v>
      </c>
      <c r="H50" s="25">
        <v>0.7892</v>
      </c>
      <c r="I50" s="25">
        <v>0.796</v>
      </c>
      <c r="J50" s="25">
        <v>0.8032</v>
      </c>
      <c r="K50" s="25">
        <v>0.8086</v>
      </c>
      <c r="L50" s="25">
        <v>0.8132</v>
      </c>
      <c r="M50" s="25">
        <v>0.8152</v>
      </c>
      <c r="O50" s="4"/>
    </row>
    <row r="51" spans="1:15" ht="12.75">
      <c r="A51" s="4" t="s">
        <v>31</v>
      </c>
      <c r="B51" s="25">
        <v>0.1813</v>
      </c>
      <c r="C51" s="25">
        <v>0.1783</v>
      </c>
      <c r="D51" s="25">
        <v>0.1769</v>
      </c>
      <c r="E51" s="25">
        <v>0.1736</v>
      </c>
      <c r="F51" s="25">
        <v>0.1733</v>
      </c>
      <c r="G51" s="25">
        <v>0.1715</v>
      </c>
      <c r="H51" s="25">
        <v>0.1692</v>
      </c>
      <c r="I51" s="25">
        <v>0.1651</v>
      </c>
      <c r="J51" s="25">
        <v>0.161</v>
      </c>
      <c r="K51" s="25">
        <v>0.1576</v>
      </c>
      <c r="L51" s="25">
        <v>0.1538</v>
      </c>
      <c r="M51" s="25">
        <v>0.1529</v>
      </c>
      <c r="O51" s="4"/>
    </row>
    <row r="52" spans="1:4" ht="12.75">
      <c r="A52" s="4"/>
      <c r="B52" s="6"/>
      <c r="C52" s="6"/>
      <c r="D52" s="6"/>
    </row>
  </sheetData>
  <printOptions/>
  <pageMargins left="0.75" right="0.75" top="1" bottom="1" header="0.5" footer="0.5"/>
  <pageSetup horizontalDpi="600" verticalDpi="600" orientation="landscape" paperSize="9" scale="55" r:id="rId3"/>
  <rowBreaks count="3" manualBreakCount="3">
    <brk id="51" max="255" man="1"/>
    <brk id="113" max="255" man="1"/>
    <brk id="17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8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25" ht="13.5" thickTop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9"/>
    </row>
    <row r="2" spans="1:25" ht="18">
      <c r="A2" s="16"/>
      <c r="K2" s="13" t="s">
        <v>9</v>
      </c>
      <c r="Y2" s="20"/>
    </row>
    <row r="3" spans="1:25" ht="12.75">
      <c r="A3" s="16"/>
      <c r="Y3" s="20"/>
    </row>
    <row r="4" spans="1:25" ht="12.75">
      <c r="A4" s="16"/>
      <c r="Y4" s="20"/>
    </row>
    <row r="5" spans="1:25" ht="12.75">
      <c r="A5" s="16"/>
      <c r="Y5" s="20"/>
    </row>
    <row r="6" spans="1:25" ht="12.75">
      <c r="A6" s="16"/>
      <c r="Y6" s="20"/>
    </row>
    <row r="7" spans="1:25" ht="12.75">
      <c r="A7" s="16"/>
      <c r="Y7" s="20"/>
    </row>
    <row r="8" spans="1:25" ht="12.75">
      <c r="A8" s="16"/>
      <c r="Y8" s="20"/>
    </row>
    <row r="9" spans="1:25" ht="12.75">
      <c r="A9" s="16"/>
      <c r="Y9" s="20"/>
    </row>
    <row r="10" spans="1:25" ht="12.75">
      <c r="A10" s="16"/>
      <c r="Y10" s="20"/>
    </row>
    <row r="11" spans="1:25" ht="12.75">
      <c r="A11" s="16"/>
      <c r="Y11" s="20"/>
    </row>
    <row r="12" spans="1:25" ht="12.75">
      <c r="A12" s="16"/>
      <c r="Y12" s="20"/>
    </row>
    <row r="13" spans="1:25" ht="12.75">
      <c r="A13" s="16"/>
      <c r="Y13" s="20"/>
    </row>
    <row r="14" spans="1:25" ht="12.75">
      <c r="A14" s="16"/>
      <c r="Y14" s="20"/>
    </row>
    <row r="15" spans="1:25" ht="12.75">
      <c r="A15" s="16"/>
      <c r="Y15" s="20"/>
    </row>
    <row r="16" spans="1:25" ht="12.75">
      <c r="A16" s="16"/>
      <c r="Y16" s="20"/>
    </row>
    <row r="17" spans="1:25" ht="12.75">
      <c r="A17" s="16"/>
      <c r="Y17" s="20"/>
    </row>
    <row r="18" spans="1:25" ht="12.75">
      <c r="A18" s="16"/>
      <c r="Y18" s="20"/>
    </row>
    <row r="19" spans="1:25" ht="12.75">
      <c r="A19" s="16"/>
      <c r="Y19" s="20"/>
    </row>
    <row r="20" spans="1:25" ht="12.75">
      <c r="A20" s="16"/>
      <c r="Y20" s="20"/>
    </row>
    <row r="21" spans="1:25" ht="12.75">
      <c r="A21" s="16"/>
      <c r="Y21" s="20"/>
    </row>
    <row r="22" spans="1:25" ht="12.75">
      <c r="A22" s="16"/>
      <c r="Y22" s="20"/>
    </row>
    <row r="23" spans="1:25" ht="12.75">
      <c r="A23" s="16"/>
      <c r="Y23" s="20"/>
    </row>
    <row r="24" spans="1:25" ht="12.75">
      <c r="A24" s="16"/>
      <c r="Y24" s="20"/>
    </row>
    <row r="25" spans="1:25" ht="12.75">
      <c r="A25" s="16"/>
      <c r="Y25" s="20"/>
    </row>
    <row r="26" spans="1:25" ht="12.75">
      <c r="A26" s="16"/>
      <c r="Y26" s="20"/>
    </row>
    <row r="27" spans="1:25" ht="12.75">
      <c r="A27" s="16"/>
      <c r="Y27" s="20"/>
    </row>
    <row r="28" spans="1:25" ht="12.75">
      <c r="A28" s="16"/>
      <c r="Y28" s="20"/>
    </row>
    <row r="29" spans="1:25" ht="12.75">
      <c r="A29" s="16"/>
      <c r="Y29" s="20"/>
    </row>
    <row r="30" spans="1:25" ht="12.75">
      <c r="A30" s="16"/>
      <c r="Y30" s="20"/>
    </row>
    <row r="31" spans="1:25" ht="12.75">
      <c r="A31" s="16"/>
      <c r="Y31" s="20"/>
    </row>
    <row r="32" spans="1:25" ht="12.75">
      <c r="A32" s="16"/>
      <c r="Y32" s="20"/>
    </row>
    <row r="33" spans="1:25" ht="12.75">
      <c r="A33" s="16"/>
      <c r="Y33" s="20"/>
    </row>
    <row r="34" spans="1:25" ht="12.75">
      <c r="A34" s="16"/>
      <c r="Y34" s="20"/>
    </row>
    <row r="35" spans="1:25" ht="12.75">
      <c r="A35" s="16"/>
      <c r="Y35" s="20"/>
    </row>
    <row r="36" spans="1:25" ht="12.75">
      <c r="A36" s="16"/>
      <c r="Y36" s="20"/>
    </row>
    <row r="37" spans="1:25" ht="12.75">
      <c r="A37" s="16"/>
      <c r="Y37" s="20"/>
    </row>
    <row r="38" spans="1:25" ht="12.75">
      <c r="A38" s="16"/>
      <c r="Y38" s="20"/>
    </row>
    <row r="39" spans="1:25" ht="12.75">
      <c r="A39" s="16"/>
      <c r="Y39" s="20"/>
    </row>
    <row r="40" spans="1:25" ht="12.75">
      <c r="A40" s="16"/>
      <c r="Y40" s="20"/>
    </row>
    <row r="41" spans="1:25" ht="12.75">
      <c r="A41" s="16"/>
      <c r="Y41" s="20"/>
    </row>
    <row r="42" spans="1:25" ht="12.75">
      <c r="A42" s="16"/>
      <c r="Y42" s="20"/>
    </row>
    <row r="43" spans="1:25" ht="12.75">
      <c r="A43" s="16"/>
      <c r="Y43" s="20"/>
    </row>
    <row r="44" spans="1:25" ht="12.75">
      <c r="A44" s="16"/>
      <c r="Y44" s="20"/>
    </row>
    <row r="45" spans="1:25" ht="12.75">
      <c r="A45" s="16"/>
      <c r="Y45" s="20"/>
    </row>
    <row r="46" spans="1:25" ht="12.75">
      <c r="A46" s="16"/>
      <c r="Y46" s="20"/>
    </row>
    <row r="47" spans="1:25" ht="12.75">
      <c r="A47" s="16"/>
      <c r="Y47" s="20"/>
    </row>
    <row r="48" spans="1:25" ht="12.75">
      <c r="A48" s="16"/>
      <c r="Y48" s="20"/>
    </row>
    <row r="49" spans="1:25" ht="12.75">
      <c r="A49" s="16"/>
      <c r="Y49" s="20"/>
    </row>
    <row r="50" spans="1:25" ht="12.75">
      <c r="A50" s="16"/>
      <c r="Y50" s="20"/>
    </row>
    <row r="51" spans="1:25" ht="12.75">
      <c r="A51" s="16"/>
      <c r="Y51" s="20"/>
    </row>
    <row r="52" spans="1:25" ht="12.75">
      <c r="A52" s="16"/>
      <c r="Y52" s="20"/>
    </row>
    <row r="53" spans="1:25" ht="12.75">
      <c r="A53" s="16"/>
      <c r="Y53" s="20"/>
    </row>
    <row r="54" spans="1:25" ht="12.75">
      <c r="A54" s="16"/>
      <c r="Y54" s="20"/>
    </row>
    <row r="55" spans="1:25" ht="12.75">
      <c r="A55" s="16"/>
      <c r="Y55" s="20"/>
    </row>
    <row r="56" spans="1:25" ht="12.75">
      <c r="A56" s="16"/>
      <c r="Y56" s="20"/>
    </row>
    <row r="57" spans="1:25" ht="12.75">
      <c r="A57" s="16"/>
      <c r="Y57" s="20"/>
    </row>
    <row r="58" spans="1:25" ht="12.75">
      <c r="A58" s="16"/>
      <c r="Y58" s="20"/>
    </row>
    <row r="59" spans="1:25" ht="12.75">
      <c r="A59" s="16"/>
      <c r="Y59" s="20"/>
    </row>
    <row r="60" spans="1:25" ht="12.75">
      <c r="A60" s="16"/>
      <c r="Y60" s="20"/>
    </row>
    <row r="61" spans="1:25" ht="12.75">
      <c r="A61" s="16"/>
      <c r="Y61" s="20"/>
    </row>
    <row r="62" spans="1:25" ht="12.75">
      <c r="A62" s="16"/>
      <c r="Y62" s="20"/>
    </row>
    <row r="63" spans="1:25" ht="12.75">
      <c r="A63" s="16"/>
      <c r="Y63" s="20"/>
    </row>
    <row r="64" spans="1:25" ht="12.75">
      <c r="A64" s="16"/>
      <c r="Y64" s="20"/>
    </row>
    <row r="65" spans="1:25" ht="12.75">
      <c r="A65" s="16"/>
      <c r="Y65" s="20"/>
    </row>
    <row r="66" spans="1:25" ht="12.75">
      <c r="A66" s="16"/>
      <c r="Y66" s="20"/>
    </row>
    <row r="67" spans="1:25" ht="12.75">
      <c r="A67" s="16"/>
      <c r="Y67" s="20"/>
    </row>
    <row r="68" spans="1:25" ht="12.75">
      <c r="A68" s="16"/>
      <c r="Y68" s="20"/>
    </row>
    <row r="69" spans="1:25" ht="12.75">
      <c r="A69" s="16"/>
      <c r="Y69" s="20"/>
    </row>
    <row r="70" spans="1:25" ht="12.75">
      <c r="A70" s="16"/>
      <c r="Y70" s="20"/>
    </row>
    <row r="71" spans="1:25" ht="12.75">
      <c r="A71" s="16"/>
      <c r="Y71" s="20"/>
    </row>
    <row r="72" spans="1:25" ht="12.75">
      <c r="A72" s="16"/>
      <c r="Y72" s="20"/>
    </row>
    <row r="73" spans="1:25" ht="12.75">
      <c r="A73" s="16"/>
      <c r="Y73" s="20"/>
    </row>
    <row r="74" spans="1:25" ht="12.75">
      <c r="A74" s="16"/>
      <c r="Y74" s="20"/>
    </row>
    <row r="75" spans="1:25" ht="12.75">
      <c r="A75" s="16"/>
      <c r="Y75" s="20"/>
    </row>
    <row r="76" spans="1:25" ht="12.75">
      <c r="A76" s="16"/>
      <c r="Y76" s="20"/>
    </row>
    <row r="77" spans="1:25" ht="12.75">
      <c r="A77" s="16"/>
      <c r="Y77" s="20"/>
    </row>
    <row r="78" spans="1:25" ht="12.75">
      <c r="A78" s="16"/>
      <c r="Y78" s="20"/>
    </row>
    <row r="79" spans="1:25" ht="12.75">
      <c r="A79" s="16"/>
      <c r="Y79" s="20"/>
    </row>
    <row r="80" spans="1:25" ht="13.5" thickBot="1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21"/>
    </row>
    <row r="81" ht="13.5" thickTop="1"/>
  </sheetData>
  <printOptions/>
  <pageMargins left="0.75" right="0.75" top="1" bottom="1" header="0.5" footer="0.5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2005-04-18T09:18:37Z</cp:lastPrinted>
  <dcterms:created xsi:type="dcterms:W3CDTF">2002-08-22T07:01:03Z</dcterms:created>
  <dcterms:modified xsi:type="dcterms:W3CDTF">2005-04-26T12:21:38Z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