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ummary" sheetId="1" r:id="rId1"/>
    <sheet name="Graphs" sheetId="2" r:id="rId2"/>
  </sheets>
  <definedNames>
    <definedName name="_xlnm.Print_Area" localSheetId="1">'Graphs'!$A$1:$Y$79</definedName>
  </definedNames>
  <calcPr fullCalcOnLoad="1"/>
</workbook>
</file>

<file path=xl/sharedStrings.xml><?xml version="1.0" encoding="utf-8"?>
<sst xmlns="http://schemas.openxmlformats.org/spreadsheetml/2006/main" count="61" uniqueCount="47">
  <si>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</si>
  <si>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</si>
  <si>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</si>
  <si>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</si>
  <si>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</si>
  <si>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</si>
  <si>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</si>
  <si>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</si>
  <si>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Spread Trap repayment in the quarter</t>
  </si>
  <si>
    <t>PARAGON MORTGAGES (NO.3) PLC</t>
  </si>
  <si>
    <t>Mortgage Asset Balance</t>
  </si>
  <si>
    <t>Total Notes</t>
  </si>
  <si>
    <t>Lifetime Redemption Rate</t>
  </si>
  <si>
    <t>Quarterly Redemption Rate</t>
  </si>
  <si>
    <t>First Loss Fund Balance</t>
  </si>
  <si>
    <t>First Loss Fund as a % of the Mortgages</t>
  </si>
  <si>
    <t>Quarterly Losses</t>
  </si>
  <si>
    <t>PDL Replenishment made during the quarter</t>
  </si>
  <si>
    <t>Outstanding PDL at the end of quarter</t>
  </si>
  <si>
    <t>Quarterly surplus income to the Issuer</t>
  </si>
  <si>
    <t>Number of Properties in Possession</t>
  </si>
  <si>
    <t>Average Number of months in Arrears at the Sale Date</t>
  </si>
  <si>
    <t>Weighted Average Nationwide Indexed LTV</t>
  </si>
  <si>
    <t>Weighted Average Halifax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</si>
  <si>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</si>
  <si>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</si>
  <si>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</si>
  <si>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</si>
  <si>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</si>
  <si>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</si>
  <si>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</si>
  <si>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 Mortages in the South East</t>
  </si>
  <si>
    <t>% of Owner Occupied Mortgages</t>
  </si>
  <si>
    <t>% of Buy to Let Mortgages - Professional Landlords</t>
  </si>
  <si>
    <t>% of  Buy to Let Mortgages - Amateur Landlords</t>
  </si>
  <si>
    <t>Total</t>
  </si>
  <si>
    <t>&gt;1 to 2 months arrears</t>
  </si>
  <si>
    <t xml:space="preserve">&gt;2 to 3 months arrears </t>
  </si>
  <si>
    <t xml:space="preserve">&gt;3 months arrears </t>
  </si>
  <si>
    <t>Class B Notes as a % of the Total Notes</t>
  </si>
  <si>
    <t>Further Advances released in the quarter</t>
  </si>
  <si>
    <t>Spread % (WA Funding Rate versus WA Interest Rate)</t>
  </si>
  <si>
    <t>Weighted Average Maturity Date (years)</t>
  </si>
  <si>
    <t>Surplus Income as a % of the Mortgages</t>
  </si>
  <si>
    <t>Losses as a % of the Mortgages</t>
  </si>
  <si>
    <t>Quarterly Loss Rate (annualised)</t>
  </si>
  <si>
    <r>
      <t xml:space="preserve">     </t>
    </r>
    <r>
      <rPr>
        <b/>
        <u val="single"/>
        <sz val="10"/>
        <color indexed="12"/>
        <rFont val="Arial"/>
        <family val="2"/>
      </rPr>
      <t>Paragon Mortgages (No.3) PLC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</si>
</sst>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d\-mmm\-yy"/>
    <numFmt numFmtId="174" formatCode="#,##0.0"/>
  </numFmts>
  <fonts count="3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5.25"/>
      <name val="Arial"/>
      <family val="0"/>
    </font>
    <font>
      <sz val="15"/>
      <name val="Arial"/>
      <family val="0"/>
    </font>
    <font>
      <sz val="17.75"/>
      <name val="Arial"/>
      <family val="0"/>
    </font>
    <font>
      <sz val="16.5"/>
      <name val="Arial"/>
      <family val="0"/>
    </font>
    <font>
      <sz val="14.25"/>
      <name val="Arial"/>
      <family val="0"/>
    </font>
    <font>
      <sz val="15.5"/>
      <name val="Arial"/>
      <family val="0"/>
    </font>
    <font>
      <b/>
      <sz val="9.25"/>
      <name val="Arial"/>
      <family val="2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sz val="17.5"/>
      <name val="Arial"/>
      <family val="0"/>
    </font>
    <font>
      <sz val="14.75"/>
      <name val="Arial"/>
      <family val="0"/>
    </font>
    <font>
      <b/>
      <sz val="8.75"/>
      <name val="Arial"/>
      <family val="2"/>
    </font>
    <font>
      <b/>
      <sz val="9.5"/>
      <name val="Arial"/>
      <family val="2"/>
    </font>
    <font>
      <sz val="17"/>
      <name val="Arial"/>
      <family val="0"/>
    </font>
    <font>
      <sz val="6.75"/>
      <name val="Arial"/>
      <family val="2"/>
    </font>
    <font>
      <b/>
      <sz val="9.75"/>
      <name val="Arial"/>
      <family val="2"/>
    </font>
    <font>
      <sz val="17.25"/>
      <name val="Arial"/>
      <family val="0"/>
    </font>
    <font>
      <sz val="16"/>
      <name val="Arial"/>
      <family val="0"/>
    </font>
    <font>
      <sz val="14.5"/>
      <name val="Arial"/>
      <family val="0"/>
    </font>
    <font>
      <sz val="12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4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4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10" fontId="14" fillId="2" borderId="0" xfId="21" applyNumberFormat="1" applyFont="1" applyFill="1" applyAlignment="1">
      <alignment/>
    </xf>
    <xf numFmtId="10" fontId="14" fillId="2" borderId="0" xfId="0" applyNumberFormat="1" applyFont="1" applyFill="1" applyAlignment="1">
      <alignment/>
    </xf>
    <xf numFmtId="10" fontId="14" fillId="2" borderId="0" xfId="0" applyNumberFormat="1" applyFont="1" applyFill="1" applyAlignment="1">
      <alignment/>
    </xf>
    <xf numFmtId="10" fontId="14" fillId="2" borderId="0" xfId="21" applyNumberFormat="1" applyFont="1" applyFill="1" applyAlignment="1">
      <alignment/>
    </xf>
    <xf numFmtId="164" fontId="14" fillId="2" borderId="0" xfId="0" applyNumberFormat="1" applyFont="1" applyFill="1" applyAlignment="1">
      <alignment/>
    </xf>
    <xf numFmtId="9" fontId="14" fillId="2" borderId="0" xfId="0" applyNumberFormat="1" applyFont="1" applyFill="1" applyAlignment="1">
      <alignment/>
    </xf>
    <xf numFmtId="43" fontId="14" fillId="2" borderId="0" xfId="0" applyNumberFormat="1" applyFont="1" applyFill="1" applyAlignment="1">
      <alignment/>
    </xf>
    <xf numFmtId="2" fontId="14" fillId="2" borderId="0" xfId="0" applyNumberFormat="1" applyFont="1" applyFill="1" applyAlignment="1">
      <alignment/>
    </xf>
    <xf numFmtId="4" fontId="14" fillId="2" borderId="0" xfId="0" applyNumberFormat="1" applyFont="1" applyFill="1" applyAlignment="1">
      <alignment/>
    </xf>
    <xf numFmtId="0" fontId="15" fillId="2" borderId="0" xfId="0" applyNumberFormat="1" applyFont="1" applyFill="1" applyAlignment="1">
      <alignment/>
    </xf>
    <xf numFmtId="173" fontId="16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173" fontId="16" fillId="2" borderId="0" xfId="0" applyNumberFormat="1" applyFont="1" applyFill="1" applyAlignment="1">
      <alignment/>
    </xf>
    <xf numFmtId="4" fontId="14" fillId="2" borderId="0" xfId="0" applyNumberFormat="1" applyFont="1" applyFill="1" applyAlignment="1">
      <alignment/>
    </xf>
    <xf numFmtId="164" fontId="14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0" fontId="14" fillId="2" borderId="0" xfId="0" applyNumberFormat="1" applyFont="1" applyFill="1" applyAlignment="1">
      <alignment horizontal="right"/>
    </xf>
    <xf numFmtId="10" fontId="14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Alignment="1">
      <alignment horizontal="right"/>
    </xf>
    <xf numFmtId="10" fontId="14" fillId="2" borderId="0" xfId="21" applyNumberFormat="1" applyFont="1" applyFill="1" applyAlignment="1">
      <alignment horizontal="right"/>
    </xf>
    <xf numFmtId="15" fontId="16" fillId="2" borderId="0" xfId="0" applyNumberFormat="1" applyFont="1" applyFill="1" applyAlignment="1">
      <alignment/>
    </xf>
    <xf numFmtId="0" fontId="35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Summary!$B$29:$P$29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0"/>
        <c:axId val="16976273"/>
        <c:axId val="18568730"/>
      </c:barChart>
      <c:catAx>
        <c:axId val="16976273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auto val="1"/>
        <c:lblOffset val="100"/>
        <c:noMultiLvlLbl val="0"/>
      </c:catAx>
      <c:valAx>
        <c:axId val="18568730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76273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Summary!$B$29:$Q$29</c:f>
              <c:numCache>
                <c:ptCount val="16"/>
                <c:pt idx="0">
                  <c:v>0.002</c:v>
                </c:pt>
                <c:pt idx="1">
                  <c:v>0.00290997382</c:v>
                </c:pt>
                <c:pt idx="2">
                  <c:v>0.004</c:v>
                </c:pt>
                <c:pt idx="3">
                  <c:v>0.004</c:v>
                </c:pt>
                <c:pt idx="4">
                  <c:v>0.004</c:v>
                </c:pt>
                <c:pt idx="5">
                  <c:v>0.004</c:v>
                </c:pt>
                <c:pt idx="6">
                  <c:v>0.003</c:v>
                </c:pt>
                <c:pt idx="7">
                  <c:v>0.003</c:v>
                </c:pt>
                <c:pt idx="8">
                  <c:v>0.002</c:v>
                </c:pt>
                <c:pt idx="9">
                  <c:v>0.003</c:v>
                </c:pt>
                <c:pt idx="10">
                  <c:v>0.006</c:v>
                </c:pt>
                <c:pt idx="11">
                  <c:v>0.007</c:v>
                </c:pt>
                <c:pt idx="12">
                  <c:v>0.007</c:v>
                </c:pt>
              </c:numCache>
            </c:numRef>
          </c:val>
        </c:ser>
        <c:gapWidth val="0"/>
        <c:axId val="7614011"/>
        <c:axId val="1417236"/>
      </c:barChart>
      <c:dateAx>
        <c:axId val="7614011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7236"/>
        <c:crosses val="autoZero"/>
        <c:auto val="0"/>
        <c:majorUnit val="3"/>
        <c:majorTimeUnit val="months"/>
        <c:noMultiLvlLbl val="0"/>
      </c:dateAx>
      <c:valAx>
        <c:axId val="1417236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920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Summary!$B$15:$Q$15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2755125"/>
        <c:axId val="47687262"/>
      </c:barChart>
      <c:dateAx>
        <c:axId val="12755125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 val="autoZero"/>
        <c:auto val="0"/>
        <c:majorUnit val="3"/>
        <c:majorTimeUnit val="months"/>
        <c:noMultiLvlLbl val="0"/>
      </c:dateAx>
      <c:valAx>
        <c:axId val="4768726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At val="1"/>
        <c:crossBetween val="between"/>
        <c:dispUnits/>
        <c:majorUnit val="10"/>
        <c:minorUnit val="0.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875"/>
          <c:w val="0.9755"/>
          <c:h val="0.8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Summary!$B$6:$Q$6</c:f>
              <c:numCache>
                <c:ptCount val="16"/>
                <c:pt idx="0">
                  <c:v>299264</c:v>
                </c:pt>
                <c:pt idx="1">
                  <c:v>293839</c:v>
                </c:pt>
                <c:pt idx="2">
                  <c:v>290866</c:v>
                </c:pt>
                <c:pt idx="3">
                  <c:v>283798</c:v>
                </c:pt>
                <c:pt idx="4">
                  <c:v>276027</c:v>
                </c:pt>
                <c:pt idx="5">
                  <c:v>270611</c:v>
                </c:pt>
                <c:pt idx="6">
                  <c:v>265820</c:v>
                </c:pt>
                <c:pt idx="7">
                  <c:v>261447</c:v>
                </c:pt>
                <c:pt idx="8">
                  <c:v>252529</c:v>
                </c:pt>
                <c:pt idx="9">
                  <c:v>243816</c:v>
                </c:pt>
                <c:pt idx="10">
                  <c:v>234621</c:v>
                </c:pt>
                <c:pt idx="11">
                  <c:v>223221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Summary!$B$7:$Q$7</c:f>
              <c:numCache>
                <c:ptCount val="16"/>
                <c:pt idx="0">
                  <c:v>34000</c:v>
                </c:pt>
                <c:pt idx="1">
                  <c:v>34000</c:v>
                </c:pt>
                <c:pt idx="2">
                  <c:v>34000</c:v>
                </c:pt>
                <c:pt idx="3">
                  <c:v>34000</c:v>
                </c:pt>
                <c:pt idx="4">
                  <c:v>34000</c:v>
                </c:pt>
                <c:pt idx="5">
                  <c:v>34000</c:v>
                </c:pt>
                <c:pt idx="6">
                  <c:v>34000</c:v>
                </c:pt>
                <c:pt idx="7">
                  <c:v>34000</c:v>
                </c:pt>
                <c:pt idx="8">
                  <c:v>34000</c:v>
                </c:pt>
                <c:pt idx="9">
                  <c:v>34000</c:v>
                </c:pt>
                <c:pt idx="10">
                  <c:v>34000</c:v>
                </c:pt>
                <c:pt idx="11">
                  <c:v>34000</c:v>
                </c:pt>
                <c:pt idx="12">
                  <c:v>34000</c:v>
                </c:pt>
              </c:numCache>
            </c:numRef>
          </c:val>
        </c:ser>
        <c:overlap val="100"/>
        <c:gapWidth val="0"/>
        <c:axId val="26532175"/>
        <c:axId val="37462984"/>
      </c:barChart>
      <c:dateAx>
        <c:axId val="26532175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62984"/>
        <c:crosses val="autoZero"/>
        <c:auto val="0"/>
        <c:majorUnit val="3"/>
        <c:majorTimeUnit val="months"/>
        <c:noMultiLvlLbl val="0"/>
      </c:dateAx>
      <c:valAx>
        <c:axId val="374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5"/>
          <c:y val="0.9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45"/>
          <c:w val="0.968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37195</c:v>
                </c:pt>
                <c:pt idx="1">
                  <c:v>37287</c:v>
                </c:pt>
                <c:pt idx="2">
                  <c:v>37376</c:v>
                </c:pt>
                <c:pt idx="3">
                  <c:v>37468</c:v>
                </c:pt>
                <c:pt idx="4">
                  <c:v>37560</c:v>
                </c:pt>
                <c:pt idx="5">
                  <c:v>37652</c:v>
                </c:pt>
                <c:pt idx="6">
                  <c:v>37741</c:v>
                </c:pt>
                <c:pt idx="7">
                  <c:v>37833</c:v>
                </c:pt>
                <c:pt idx="8">
                  <c:v>37925</c:v>
                </c:pt>
                <c:pt idx="9">
                  <c:v>38017</c:v>
                </c:pt>
                <c:pt idx="10">
                  <c:v>38107</c:v>
                </c:pt>
                <c:pt idx="11">
                  <c:v>38198</c:v>
                </c:pt>
              </c:strCache>
            </c:strRef>
          </c:cat>
          <c:val>
            <c:numRef>
              <c:f>Summary!$C$33:$Q$33</c:f>
              <c:numCache>
                <c:ptCount val="15"/>
                <c:pt idx="0">
                  <c:v>0.7679</c:v>
                </c:pt>
                <c:pt idx="1">
                  <c:v>0.7668</c:v>
                </c:pt>
                <c:pt idx="2">
                  <c:v>0.7661</c:v>
                </c:pt>
                <c:pt idx="3">
                  <c:v>0.765</c:v>
                </c:pt>
                <c:pt idx="4">
                  <c:v>0.7645</c:v>
                </c:pt>
                <c:pt idx="5">
                  <c:v>0.7628</c:v>
                </c:pt>
                <c:pt idx="6">
                  <c:v>0.7623</c:v>
                </c:pt>
                <c:pt idx="7">
                  <c:v>0.7606</c:v>
                </c:pt>
                <c:pt idx="8">
                  <c:v>0.7602</c:v>
                </c:pt>
                <c:pt idx="9">
                  <c:v>0.7591</c:v>
                </c:pt>
                <c:pt idx="10">
                  <c:v>0.755</c:v>
                </c:pt>
                <c:pt idx="11">
                  <c:v>0.7466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37195</c:v>
                </c:pt>
                <c:pt idx="1">
                  <c:v>37287</c:v>
                </c:pt>
                <c:pt idx="2">
                  <c:v>37376</c:v>
                </c:pt>
                <c:pt idx="3">
                  <c:v>37468</c:v>
                </c:pt>
                <c:pt idx="4">
                  <c:v>37560</c:v>
                </c:pt>
                <c:pt idx="5">
                  <c:v>37652</c:v>
                </c:pt>
                <c:pt idx="6">
                  <c:v>37741</c:v>
                </c:pt>
                <c:pt idx="7">
                  <c:v>37833</c:v>
                </c:pt>
                <c:pt idx="8">
                  <c:v>37925</c:v>
                </c:pt>
                <c:pt idx="9">
                  <c:v>38017</c:v>
                </c:pt>
                <c:pt idx="10">
                  <c:v>38107</c:v>
                </c:pt>
                <c:pt idx="11">
                  <c:v>38198</c:v>
                </c:pt>
              </c:strCache>
            </c:strRef>
          </c:cat>
          <c:val>
            <c:numRef>
              <c:f>Summary!$C$35:$Q$35</c:f>
              <c:numCache>
                <c:ptCount val="15"/>
                <c:pt idx="0">
                  <c:v>0.714</c:v>
                </c:pt>
                <c:pt idx="1">
                  <c:v>0.6893</c:v>
                </c:pt>
                <c:pt idx="2">
                  <c:v>0.6867</c:v>
                </c:pt>
                <c:pt idx="3">
                  <c:v>0.6236</c:v>
                </c:pt>
                <c:pt idx="4">
                  <c:v>0.5892</c:v>
                </c:pt>
                <c:pt idx="5">
                  <c:v>0.543</c:v>
                </c:pt>
                <c:pt idx="6">
                  <c:v>0.526</c:v>
                </c:pt>
                <c:pt idx="7">
                  <c:v>0.5145</c:v>
                </c:pt>
                <c:pt idx="8">
                  <c:v>0.4995</c:v>
                </c:pt>
                <c:pt idx="9">
                  <c:v>0.4792</c:v>
                </c:pt>
                <c:pt idx="10">
                  <c:v>0.4506</c:v>
                </c:pt>
                <c:pt idx="11">
                  <c:v>0.4229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37195</c:v>
                </c:pt>
                <c:pt idx="1">
                  <c:v>37287</c:v>
                </c:pt>
                <c:pt idx="2">
                  <c:v>37376</c:v>
                </c:pt>
                <c:pt idx="3">
                  <c:v>37468</c:v>
                </c:pt>
                <c:pt idx="4">
                  <c:v>37560</c:v>
                </c:pt>
                <c:pt idx="5">
                  <c:v>37652</c:v>
                </c:pt>
                <c:pt idx="6">
                  <c:v>37741</c:v>
                </c:pt>
                <c:pt idx="7">
                  <c:v>37833</c:v>
                </c:pt>
                <c:pt idx="8">
                  <c:v>37925</c:v>
                </c:pt>
                <c:pt idx="9">
                  <c:v>38017</c:v>
                </c:pt>
                <c:pt idx="10">
                  <c:v>38107</c:v>
                </c:pt>
                <c:pt idx="11">
                  <c:v>38198</c:v>
                </c:pt>
              </c:strCache>
            </c:strRef>
          </c:cat>
          <c:val>
            <c:numRef>
              <c:f>Summary!$C$34:$Q$34</c:f>
              <c:numCache>
                <c:ptCount val="15"/>
                <c:pt idx="0">
                  <c:v>0.7049</c:v>
                </c:pt>
                <c:pt idx="1">
                  <c:v>0.686</c:v>
                </c:pt>
                <c:pt idx="2">
                  <c:v>0.6836</c:v>
                </c:pt>
                <c:pt idx="3">
                  <c:v>0.6119</c:v>
                </c:pt>
                <c:pt idx="4">
                  <c:v>0.568</c:v>
                </c:pt>
                <c:pt idx="5">
                  <c:v>0.5355</c:v>
                </c:pt>
                <c:pt idx="6">
                  <c:v>0.5184</c:v>
                </c:pt>
                <c:pt idx="7">
                  <c:v>0.4966</c:v>
                </c:pt>
                <c:pt idx="8">
                  <c:v>0.4812</c:v>
                </c:pt>
                <c:pt idx="9">
                  <c:v>0.4636</c:v>
                </c:pt>
                <c:pt idx="10">
                  <c:v>0.4408</c:v>
                </c:pt>
                <c:pt idx="11">
                  <c:v>0.4107</c:v>
                </c:pt>
              </c:numCache>
            </c:numRef>
          </c:val>
          <c:smooth val="1"/>
        </c:ser>
        <c:axId val="1622537"/>
        <c:axId val="14602834"/>
      </c:lineChart>
      <c:dateAx>
        <c:axId val="1622537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02834"/>
        <c:crosses val="autoZero"/>
        <c:auto val="0"/>
        <c:majorUnit val="3"/>
        <c:majorTimeUnit val="months"/>
        <c:noMultiLvlLbl val="0"/>
      </c:dateAx>
      <c:valAx>
        <c:axId val="14602834"/>
        <c:scaling>
          <c:orientation val="minMax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25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.9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Summary!$B$26:$Q$26</c:f>
              <c:numCache>
                <c:ptCount val="16"/>
                <c:pt idx="0">
                  <c:v>0.995</c:v>
                </c:pt>
                <c:pt idx="1">
                  <c:v>0.99456743879</c:v>
                </c:pt>
                <c:pt idx="2">
                  <c:v>0.991</c:v>
                </c:pt>
                <c:pt idx="3">
                  <c:v>0.993</c:v>
                </c:pt>
                <c:pt idx="4">
                  <c:v>0.991</c:v>
                </c:pt>
                <c:pt idx="5">
                  <c:v>0.987</c:v>
                </c:pt>
                <c:pt idx="6">
                  <c:v>0.991</c:v>
                </c:pt>
                <c:pt idx="7">
                  <c:v>0.994</c:v>
                </c:pt>
                <c:pt idx="8">
                  <c:v>0.995</c:v>
                </c:pt>
                <c:pt idx="9">
                  <c:v>0.992</c:v>
                </c:pt>
                <c:pt idx="10">
                  <c:v>0.99</c:v>
                </c:pt>
                <c:pt idx="11">
                  <c:v>0.989</c:v>
                </c:pt>
                <c:pt idx="12">
                  <c:v>0.985</c:v>
                </c:pt>
              </c:numCache>
            </c:numRef>
          </c:val>
        </c:ser>
        <c:gapWidth val="0"/>
        <c:axId val="64316643"/>
        <c:axId val="41978876"/>
      </c:barChart>
      <c:dateAx>
        <c:axId val="64316643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auto val="0"/>
        <c:majorUnit val="3"/>
        <c:majorTimeUnit val="months"/>
        <c:noMultiLvlLbl val="0"/>
      </c:dateAx>
      <c:valAx>
        <c:axId val="41978876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5"/>
          <c:y val="0.10575"/>
          <c:w val="0.971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Summary!$B$20:$Q$20</c:f>
              <c:numCache>
                <c:ptCount val="16"/>
                <c:pt idx="0">
                  <c:v>0.0137</c:v>
                </c:pt>
                <c:pt idx="1">
                  <c:v>0.0134</c:v>
                </c:pt>
                <c:pt idx="2">
                  <c:v>0.0198</c:v>
                </c:pt>
                <c:pt idx="3">
                  <c:v>0.0199</c:v>
                </c:pt>
                <c:pt idx="4">
                  <c:v>0.019</c:v>
                </c:pt>
                <c:pt idx="5">
                  <c:v>0.0198</c:v>
                </c:pt>
                <c:pt idx="6">
                  <c:v>0.0212</c:v>
                </c:pt>
                <c:pt idx="7">
                  <c:v>0.0185</c:v>
                </c:pt>
                <c:pt idx="8">
                  <c:v>0.0181</c:v>
                </c:pt>
                <c:pt idx="9">
                  <c:v>0.0184</c:v>
                </c:pt>
                <c:pt idx="10">
                  <c:v>0.015</c:v>
                </c:pt>
                <c:pt idx="11">
                  <c:v>0.0156</c:v>
                </c:pt>
                <c:pt idx="12">
                  <c:v>0</c:v>
                </c:pt>
              </c:numCache>
            </c:numRef>
          </c:val>
        </c:ser>
        <c:gapWidth val="0"/>
        <c:axId val="42265565"/>
        <c:axId val="44845766"/>
      </c:barChart>
      <c:dateAx>
        <c:axId val="42265565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auto val="0"/>
        <c:majorUnit val="3"/>
        <c:majorTimeUnit val="months"/>
        <c:noMultiLvlLbl val="0"/>
      </c:dateAx>
      <c:valAx>
        <c:axId val="44845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0125"/>
          <c:w val="0.9592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Summary!$B$22:$R$22</c:f>
              <c:numCache>
                <c:ptCount val="17"/>
                <c:pt idx="0">
                  <c:v>0.001061764705882353</c:v>
                </c:pt>
                <c:pt idx="1">
                  <c:v>0.0028475922991982334</c:v>
                </c:pt>
                <c:pt idx="2">
                  <c:v>0.0034590149433105883</c:v>
                </c:pt>
                <c:pt idx="3">
                  <c:v>0.0036969088793533333</c:v>
                </c:pt>
                <c:pt idx="4">
                  <c:v>0.0030805731942932305</c:v>
                </c:pt>
                <c:pt idx="5">
                  <c:v>0.0032481041973763574</c:v>
                </c:pt>
                <c:pt idx="6">
                  <c:v>0.0033386844204575674</c:v>
                </c:pt>
                <c:pt idx="7">
                  <c:v>0.004065772797011541</c:v>
                </c:pt>
                <c:pt idx="8">
                  <c:v>0.0032323902425815797</c:v>
                </c:pt>
                <c:pt idx="9">
                  <c:v>0.003322525817631025</c:v>
                </c:pt>
                <c:pt idx="10">
                  <c:v>0.0024656607250842285</c:v>
                </c:pt>
                <c:pt idx="11">
                  <c:v>0.003495631391439984</c:v>
                </c:pt>
                <c:pt idx="12">
                  <c:v>0.0029896470350399074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Summary!$B$16:$Q$16</c:f>
              <c:numCach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958711"/>
        <c:axId val="8628400"/>
      </c:lineChart>
      <c:dateAx>
        <c:axId val="958711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 val="autoZero"/>
        <c:auto val="0"/>
        <c:majorUnit val="3"/>
        <c:majorTimeUnit val="months"/>
        <c:noMultiLvlLbl val="0"/>
      </c:dateAx>
      <c:valAx>
        <c:axId val="8628400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75"/>
          <c:y val="0.9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>
        <c:manualLayout>
          <c:xMode val="factor"/>
          <c:yMode val="factor"/>
          <c:x val="-0.005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46"/>
          <c:w val="0.9202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Summary!$B$3:$P$3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2900843"/>
        <c:axId val="27672132"/>
      </c:barChart>
      <c:catAx>
        <c:axId val="3290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auto val="1"/>
        <c:lblOffset val="100"/>
        <c:noMultiLvlLbl val="0"/>
      </c:catAx>
      <c:valAx>
        <c:axId val="2767213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00843"/>
        <c:crossesAt val="1"/>
        <c:crossBetween val="between"/>
        <c:dispUnits/>
        <c:majorUnit val="10"/>
        <c:minorUnit val="0.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425"/>
          <c:w val="0.97125"/>
          <c:h val="0.784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Summary!$B$9:$P$9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Summary!$B$10:$P$10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axId val="47722597"/>
        <c:axId val="26850190"/>
      </c:lineChart>
      <c:catAx>
        <c:axId val="47722597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  <c:max val="0.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2259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5"/>
          <c:y val="0.932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.011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875"/>
          <c:w val="0.94"/>
          <c:h val="0.7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0"/>
        <c:axId val="40325119"/>
        <c:axId val="27381752"/>
      </c:barChart>
      <c:catAx>
        <c:axId val="40325119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2511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75"/>
          <c:y val="0.91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75"/>
          <c:w val="0.938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Summary!$C$33:$P$33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Summary!$C$35:$P$35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Summary!$C$34:$P$34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45109177"/>
        <c:axId val="3329410"/>
      </c:lineChart>
      <c:catAx>
        <c:axId val="45109177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91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75"/>
          <c:y val="0.9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Summary!$B$26:$P$26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0"/>
        <c:axId val="29964691"/>
        <c:axId val="1246764"/>
      </c:barChart>
      <c:catAx>
        <c:axId val="29964691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6764"/>
        <c:crosses val="autoZero"/>
        <c:auto val="1"/>
        <c:lblOffset val="100"/>
        <c:noMultiLvlLbl val="0"/>
      </c:catAx>
      <c:valAx>
        <c:axId val="1246764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646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5"/>
          <c:y val="0.114"/>
          <c:w val="0.971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Summary!$B$3:$M$3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0"/>
        <c:axId val="11220877"/>
        <c:axId val="33879030"/>
      </c:barChart>
      <c:catAx>
        <c:axId val="11220877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5"/>
          <c:w val="0.9602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Summary!$B$22:$P$22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Summary!$B$16:$P$16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axId val="36475815"/>
        <c:axId val="59846880"/>
      </c:lineChart>
      <c:catAx>
        <c:axId val="36475815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846880"/>
        <c:crosses val="autoZero"/>
        <c:auto val="1"/>
        <c:lblOffset val="100"/>
        <c:noMultiLvlLbl val="0"/>
      </c:catAx>
      <c:valAx>
        <c:axId val="59846880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75"/>
          <c:y val="0.9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875"/>
          <c:w val="0.97175"/>
          <c:h val="0.816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Summary!$B$9:$Q$9</c:f>
              <c:numCache>
                <c:ptCount val="16"/>
                <c:pt idx="0">
                  <c:v>0.0963</c:v>
                </c:pt>
                <c:pt idx="1">
                  <c:v>0.0932</c:v>
                </c:pt>
                <c:pt idx="2">
                  <c:v>0.0859</c:v>
                </c:pt>
                <c:pt idx="3">
                  <c:v>0.0939</c:v>
                </c:pt>
                <c:pt idx="4">
                  <c:v>0.1034</c:v>
                </c:pt>
                <c:pt idx="5">
                  <c:v>0.107</c:v>
                </c:pt>
                <c:pt idx="6">
                  <c:v>0.1091</c:v>
                </c:pt>
                <c:pt idx="7">
                  <c:v>0.1104</c:v>
                </c:pt>
                <c:pt idx="8">
                  <c:v>0.1189</c:v>
                </c:pt>
                <c:pt idx="9">
                  <c:v>0.1275</c:v>
                </c:pt>
                <c:pt idx="10">
                  <c:v>0.1326</c:v>
                </c:pt>
                <c:pt idx="11">
                  <c:v>0.1396</c:v>
                </c:pt>
                <c:pt idx="12">
                  <c:v>0.1501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Summary!$B$10:$Q$10</c:f>
              <c:numCache>
                <c:ptCount val="16"/>
                <c:pt idx="0">
                  <c:v>0.025</c:v>
                </c:pt>
                <c:pt idx="1">
                  <c:v>0.0233</c:v>
                </c:pt>
                <c:pt idx="2">
                  <c:v>0.0183</c:v>
                </c:pt>
                <c:pt idx="3">
                  <c:v>0.0307</c:v>
                </c:pt>
                <c:pt idx="4">
                  <c:v>0.0372</c:v>
                </c:pt>
                <c:pt idx="5">
                  <c:v>0.0327</c:v>
                </c:pt>
                <c:pt idx="6">
                  <c:v>0.0319</c:v>
                </c:pt>
                <c:pt idx="7">
                  <c:v>0.0314</c:v>
                </c:pt>
                <c:pt idx="8">
                  <c:v>0.0496</c:v>
                </c:pt>
                <c:pt idx="9">
                  <c:v>0.0545</c:v>
                </c:pt>
                <c:pt idx="10">
                  <c:v>0.0489</c:v>
                </c:pt>
                <c:pt idx="11">
                  <c:v>0.0581</c:v>
                </c:pt>
                <c:pt idx="12">
                  <c:v>0.0747</c:v>
                </c:pt>
              </c:numCache>
            </c:numRef>
          </c:val>
          <c:smooth val="1"/>
        </c:ser>
        <c:axId val="1751009"/>
        <c:axId val="15759082"/>
      </c:lineChart>
      <c:dateAx>
        <c:axId val="1751009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 val="autoZero"/>
        <c:auto val="0"/>
        <c:majorUnit val="3"/>
        <c:majorTimeUnit val="months"/>
        <c:noMultiLvlLbl val="0"/>
      </c:dateAx>
      <c:valAx>
        <c:axId val="15759082"/>
        <c:scaling>
          <c:orientation val="minMax"/>
          <c:max val="0.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"/>
          <c:y val="0.937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0.02975</cdr:x>
      <cdr:y>0.05725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0.02975</cdr:x>
      <cdr:y>0.05525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0.02275</cdr:x>
      <cdr:y>0.05775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0.0305</cdr:x>
      <cdr:y>0.0545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0.0295</cdr:x>
      <cdr:y>0.06125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0.02725</cdr:x>
      <cdr:y>0.054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19050</xdr:rowOff>
    </xdr:from>
    <xdr:to>
      <xdr:col>12</xdr:col>
      <xdr:colOff>171450</xdr:colOff>
      <xdr:row>59</xdr:row>
      <xdr:rowOff>9525</xdr:rowOff>
    </xdr:to>
    <xdr:graphicFrame>
      <xdr:nvGraphicFramePr>
        <xdr:cNvPr id="1" name="Chart 14"/>
        <xdr:cNvGraphicFramePr/>
      </xdr:nvGraphicFramePr>
      <xdr:xfrm>
        <a:off x="609600" y="6705600"/>
        <a:ext cx="6877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12</xdr:col>
      <xdr:colOff>161925</xdr:colOff>
      <xdr:row>21</xdr:row>
      <xdr:rowOff>19050</xdr:rowOff>
    </xdr:to>
    <xdr:graphicFrame>
      <xdr:nvGraphicFramePr>
        <xdr:cNvPr id="2" name="Chart 16"/>
        <xdr:cNvGraphicFramePr/>
      </xdr:nvGraphicFramePr>
      <xdr:xfrm>
        <a:off x="609600" y="533400"/>
        <a:ext cx="68675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142875</xdr:colOff>
      <xdr:row>39</xdr:row>
      <xdr:rowOff>152400</xdr:rowOff>
    </xdr:to>
    <xdr:graphicFrame>
      <xdr:nvGraphicFramePr>
        <xdr:cNvPr id="3" name="Chart 17"/>
        <xdr:cNvGraphicFramePr/>
      </xdr:nvGraphicFramePr>
      <xdr:xfrm>
        <a:off x="609600" y="3609975"/>
        <a:ext cx="68484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12</xdr:col>
      <xdr:colOff>161925</xdr:colOff>
      <xdr:row>78</xdr:row>
      <xdr:rowOff>9525</xdr:rowOff>
    </xdr:to>
    <xdr:graphicFrame>
      <xdr:nvGraphicFramePr>
        <xdr:cNvPr id="4" name="Chart 18"/>
        <xdr:cNvGraphicFramePr/>
      </xdr:nvGraphicFramePr>
      <xdr:xfrm>
        <a:off x="609600" y="9763125"/>
        <a:ext cx="686752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24</xdr:col>
      <xdr:colOff>57150</xdr:colOff>
      <xdr:row>21</xdr:row>
      <xdr:rowOff>19050</xdr:rowOff>
    </xdr:to>
    <xdr:graphicFrame>
      <xdr:nvGraphicFramePr>
        <xdr:cNvPr id="5" name="Chart 19"/>
        <xdr:cNvGraphicFramePr/>
      </xdr:nvGraphicFramePr>
      <xdr:xfrm>
        <a:off x="7924800" y="533400"/>
        <a:ext cx="67627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24</xdr:col>
      <xdr:colOff>38100</xdr:colOff>
      <xdr:row>40</xdr:row>
      <xdr:rowOff>19050</xdr:rowOff>
    </xdr:to>
    <xdr:graphicFrame>
      <xdr:nvGraphicFramePr>
        <xdr:cNvPr id="6" name="Chart 20"/>
        <xdr:cNvGraphicFramePr/>
      </xdr:nvGraphicFramePr>
      <xdr:xfrm>
        <a:off x="7924800" y="3609975"/>
        <a:ext cx="6743700" cy="2933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41</xdr:row>
      <xdr:rowOff>0</xdr:rowOff>
    </xdr:from>
    <xdr:to>
      <xdr:col>24</xdr:col>
      <xdr:colOff>28575</xdr:colOff>
      <xdr:row>59</xdr:row>
      <xdr:rowOff>0</xdr:rowOff>
    </xdr:to>
    <xdr:graphicFrame>
      <xdr:nvGraphicFramePr>
        <xdr:cNvPr id="7" name="Chart 21"/>
        <xdr:cNvGraphicFramePr/>
      </xdr:nvGraphicFramePr>
      <xdr:xfrm>
        <a:off x="7924800" y="6686550"/>
        <a:ext cx="6734175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24</xdr:col>
      <xdr:colOff>0</xdr:colOff>
      <xdr:row>78</xdr:row>
      <xdr:rowOff>0</xdr:rowOff>
    </xdr:to>
    <xdr:graphicFrame>
      <xdr:nvGraphicFramePr>
        <xdr:cNvPr id="8" name="Chart 22"/>
        <xdr:cNvGraphicFramePr/>
      </xdr:nvGraphicFramePr>
      <xdr:xfrm>
        <a:off x="7924800" y="9763125"/>
        <a:ext cx="6705600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0.02175</cdr:x>
      <cdr:y>0.054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0.021</cdr:x>
      <cdr:y>0.054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0.0185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0.0185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0.02075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0.03175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38100</xdr:rowOff>
    </xdr:from>
    <xdr:to>
      <xdr:col>5</xdr:col>
      <xdr:colOff>9525</xdr:colOff>
      <xdr:row>68</xdr:row>
      <xdr:rowOff>47625</xdr:rowOff>
    </xdr:to>
    <xdr:graphicFrame>
      <xdr:nvGraphicFramePr>
        <xdr:cNvPr id="1" name="Chart 1"/>
        <xdr:cNvGraphicFramePr/>
      </xdr:nvGraphicFramePr>
      <xdr:xfrm>
        <a:off x="76200" y="8134350"/>
        <a:ext cx="6819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69</xdr:row>
      <xdr:rowOff>19050</xdr:rowOff>
    </xdr:from>
    <xdr:to>
      <xdr:col>4</xdr:col>
      <xdr:colOff>904875</xdr:colOff>
      <xdr:row>87</xdr:row>
      <xdr:rowOff>0</xdr:rowOff>
    </xdr:to>
    <xdr:graphicFrame>
      <xdr:nvGraphicFramePr>
        <xdr:cNvPr id="2" name="Chart 2"/>
        <xdr:cNvGraphicFramePr/>
      </xdr:nvGraphicFramePr>
      <xdr:xfrm>
        <a:off x="114300" y="11191875"/>
        <a:ext cx="67627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89</xdr:row>
      <xdr:rowOff>9525</xdr:rowOff>
    </xdr:from>
    <xdr:to>
      <xdr:col>4</xdr:col>
      <xdr:colOff>895350</xdr:colOff>
      <xdr:row>107</xdr:row>
      <xdr:rowOff>9525</xdr:rowOff>
    </xdr:to>
    <xdr:graphicFrame>
      <xdr:nvGraphicFramePr>
        <xdr:cNvPr id="3" name="Chart 3"/>
        <xdr:cNvGraphicFramePr/>
      </xdr:nvGraphicFramePr>
      <xdr:xfrm>
        <a:off x="133350" y="14420850"/>
        <a:ext cx="67341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109</xdr:row>
      <xdr:rowOff>19050</xdr:rowOff>
    </xdr:from>
    <xdr:to>
      <xdr:col>4</xdr:col>
      <xdr:colOff>895350</xdr:colOff>
      <xdr:row>127</xdr:row>
      <xdr:rowOff>19050</xdr:rowOff>
    </xdr:to>
    <xdr:graphicFrame>
      <xdr:nvGraphicFramePr>
        <xdr:cNvPr id="4" name="Chart 4"/>
        <xdr:cNvGraphicFramePr/>
      </xdr:nvGraphicFramePr>
      <xdr:xfrm>
        <a:off x="104775" y="17668875"/>
        <a:ext cx="676275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129</xdr:row>
      <xdr:rowOff>9525</xdr:rowOff>
    </xdr:from>
    <xdr:to>
      <xdr:col>4</xdr:col>
      <xdr:colOff>885825</xdr:colOff>
      <xdr:row>147</xdr:row>
      <xdr:rowOff>19050</xdr:rowOff>
    </xdr:to>
    <xdr:graphicFrame>
      <xdr:nvGraphicFramePr>
        <xdr:cNvPr id="5" name="Chart 5"/>
        <xdr:cNvGraphicFramePr/>
      </xdr:nvGraphicFramePr>
      <xdr:xfrm>
        <a:off x="104775" y="20897850"/>
        <a:ext cx="6753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149</xdr:row>
      <xdr:rowOff>9525</xdr:rowOff>
    </xdr:from>
    <xdr:to>
      <xdr:col>4</xdr:col>
      <xdr:colOff>866775</xdr:colOff>
      <xdr:row>167</xdr:row>
      <xdr:rowOff>19050</xdr:rowOff>
    </xdr:to>
    <xdr:graphicFrame>
      <xdr:nvGraphicFramePr>
        <xdr:cNvPr id="6" name="Chart 6"/>
        <xdr:cNvGraphicFramePr/>
      </xdr:nvGraphicFramePr>
      <xdr:xfrm>
        <a:off x="104775" y="24136350"/>
        <a:ext cx="673417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169</xdr:row>
      <xdr:rowOff>9525</xdr:rowOff>
    </xdr:from>
    <xdr:to>
      <xdr:col>4</xdr:col>
      <xdr:colOff>838200</xdr:colOff>
      <xdr:row>186</xdr:row>
      <xdr:rowOff>19050</xdr:rowOff>
    </xdr:to>
    <xdr:graphicFrame>
      <xdr:nvGraphicFramePr>
        <xdr:cNvPr id="7" name="Chart 7"/>
        <xdr:cNvGraphicFramePr/>
      </xdr:nvGraphicFramePr>
      <xdr:xfrm>
        <a:off x="114300" y="27374850"/>
        <a:ext cx="66960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187</xdr:row>
      <xdr:rowOff>28575</xdr:rowOff>
    </xdr:from>
    <xdr:to>
      <xdr:col>4</xdr:col>
      <xdr:colOff>838200</xdr:colOff>
      <xdr:row>206</xdr:row>
      <xdr:rowOff>0</xdr:rowOff>
    </xdr:to>
    <xdr:graphicFrame>
      <xdr:nvGraphicFramePr>
        <xdr:cNvPr id="8" name="Chart 9"/>
        <xdr:cNvGraphicFramePr/>
      </xdr:nvGraphicFramePr>
      <xdr:xfrm>
        <a:off x="161925" y="30308550"/>
        <a:ext cx="6648450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0</xdr:row>
      <xdr:rowOff>133350</xdr:rowOff>
    </xdr:from>
    <xdr:to>
      <xdr:col>0</xdr:col>
      <xdr:colOff>238125</xdr:colOff>
      <xdr:row>1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38100" y="1333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1" bestFit="1" customWidth="1"/>
    <col min="2" max="2" width="12.7109375" style="1" bestFit="1" customWidth="1"/>
    <col min="3" max="3" width="13.421875" style="1" bestFit="1" customWidth="1"/>
    <col min="4" max="4" width="13.28125" style="1" bestFit="1" customWidth="1"/>
    <col min="5" max="5" width="13.7109375" style="1" bestFit="1" customWidth="1"/>
    <col min="6" max="6" width="12.7109375" style="1" bestFit="1" customWidth="1"/>
    <col min="7" max="7" width="13.421875" style="1" bestFit="1" customWidth="1"/>
    <col min="8" max="8" width="13.28125" style="1" bestFit="1" customWidth="1"/>
    <col min="9" max="9" width="13.7109375" style="1" bestFit="1" customWidth="1"/>
    <col min="10" max="10" width="13.57421875" style="1" customWidth="1"/>
    <col min="11" max="11" width="11.421875" style="1" customWidth="1"/>
    <col min="12" max="14" width="11.57421875" style="1" customWidth="1"/>
    <col min="15" max="16384" width="9.140625" style="1" customWidth="1"/>
  </cols>
  <sheetData>
    <row r="2" ht="12.75">
      <c r="A2" s="37" t="s">
        <v>46</v>
      </c>
    </row>
    <row r="3" spans="1:14" s="16" customFormat="1" ht="12.75">
      <c r="A3" s="14"/>
      <c r="B3" s="15">
        <v>37103</v>
      </c>
      <c r="C3" s="15">
        <v>37195</v>
      </c>
      <c r="D3" s="15">
        <v>37287</v>
      </c>
      <c r="E3" s="15">
        <v>37376</v>
      </c>
      <c r="F3" s="15">
        <v>37468</v>
      </c>
      <c r="G3" s="15">
        <v>37560</v>
      </c>
      <c r="H3" s="17">
        <v>37652</v>
      </c>
      <c r="I3" s="17">
        <v>37741</v>
      </c>
      <c r="J3" s="36">
        <v>37833</v>
      </c>
      <c r="K3" s="36">
        <v>37925</v>
      </c>
      <c r="L3" s="36">
        <v>38017</v>
      </c>
      <c r="M3" s="17">
        <v>38107</v>
      </c>
      <c r="N3" s="17">
        <v>38198</v>
      </c>
    </row>
    <row r="4" spans="1:14" ht="12.75">
      <c r="A4" s="3" t="s">
        <v>10</v>
      </c>
      <c r="B4" s="4">
        <v>333264</v>
      </c>
      <c r="C4" s="4">
        <v>327839</v>
      </c>
      <c r="D4" s="4">
        <v>324866</v>
      </c>
      <c r="E4" s="4">
        <v>317798</v>
      </c>
      <c r="F4" s="4">
        <v>310027</v>
      </c>
      <c r="G4" s="4">
        <v>304611</v>
      </c>
      <c r="H4" s="20">
        <v>299820</v>
      </c>
      <c r="I4" s="20">
        <v>295447</v>
      </c>
      <c r="J4" s="20">
        <v>286529</v>
      </c>
      <c r="K4" s="20">
        <v>277816</v>
      </c>
      <c r="L4" s="20">
        <v>268621</v>
      </c>
      <c r="M4" s="20">
        <v>257221</v>
      </c>
      <c r="N4" s="20">
        <v>238007</v>
      </c>
    </row>
    <row r="5" spans="1:14" ht="12.75">
      <c r="A5" s="3" t="s">
        <v>11</v>
      </c>
      <c r="B5" s="4">
        <f aca="true" t="shared" si="0" ref="B5:J5">SUM(B6:B7)</f>
        <v>333264</v>
      </c>
      <c r="C5" s="4">
        <f t="shared" si="0"/>
        <v>327839</v>
      </c>
      <c r="D5" s="4">
        <f t="shared" si="0"/>
        <v>324866</v>
      </c>
      <c r="E5" s="4">
        <f t="shared" si="0"/>
        <v>317798</v>
      </c>
      <c r="F5" s="4">
        <f t="shared" si="0"/>
        <v>310027</v>
      </c>
      <c r="G5" s="4">
        <f t="shared" si="0"/>
        <v>304611</v>
      </c>
      <c r="H5" s="4">
        <f t="shared" si="0"/>
        <v>299820</v>
      </c>
      <c r="I5" s="4">
        <f t="shared" si="0"/>
        <v>295447</v>
      </c>
      <c r="J5" s="4">
        <f t="shared" si="0"/>
        <v>286529</v>
      </c>
      <c r="K5" s="4">
        <f>SUM(K6:K7)</f>
        <v>277816</v>
      </c>
      <c r="L5" s="4">
        <f>SUM(L6:L7)</f>
        <v>268621</v>
      </c>
      <c r="M5" s="4">
        <f>SUM(M6:M7)</f>
        <v>257221</v>
      </c>
      <c r="N5" s="4">
        <f>SUM(N6:N7)</f>
        <v>238007</v>
      </c>
    </row>
    <row r="6" spans="1:14" ht="12.75">
      <c r="A6" s="3" t="s">
        <v>7</v>
      </c>
      <c r="B6" s="4">
        <v>299264</v>
      </c>
      <c r="C6" s="4">
        <v>293839</v>
      </c>
      <c r="D6" s="4">
        <v>290866</v>
      </c>
      <c r="E6" s="4">
        <v>283798</v>
      </c>
      <c r="F6" s="4">
        <v>276027</v>
      </c>
      <c r="G6" s="4">
        <v>270611</v>
      </c>
      <c r="H6" s="4">
        <v>265820</v>
      </c>
      <c r="I6" s="20">
        <v>261447</v>
      </c>
      <c r="J6" s="20">
        <v>252529</v>
      </c>
      <c r="K6" s="20">
        <v>243816</v>
      </c>
      <c r="L6" s="20">
        <v>234621</v>
      </c>
      <c r="M6" s="20">
        <v>223221</v>
      </c>
      <c r="N6" s="20">
        <v>204007</v>
      </c>
    </row>
    <row r="7" spans="1:14" ht="12.75">
      <c r="A7" s="3" t="s">
        <v>0</v>
      </c>
      <c r="B7" s="4">
        <v>34000</v>
      </c>
      <c r="C7" s="4">
        <v>34000</v>
      </c>
      <c r="D7" s="4">
        <v>34000</v>
      </c>
      <c r="E7" s="4">
        <v>34000</v>
      </c>
      <c r="F7" s="4">
        <v>34000</v>
      </c>
      <c r="G7" s="4">
        <v>34000</v>
      </c>
      <c r="H7" s="20">
        <v>34000</v>
      </c>
      <c r="I7" s="20">
        <v>34000</v>
      </c>
      <c r="J7" s="20">
        <v>34000</v>
      </c>
      <c r="K7" s="20">
        <v>34000</v>
      </c>
      <c r="L7" s="20">
        <v>34000</v>
      </c>
      <c r="M7" s="20">
        <v>34000</v>
      </c>
      <c r="N7" s="20">
        <v>34000</v>
      </c>
    </row>
    <row r="8" spans="1:14" ht="12.75">
      <c r="A8" s="3" t="s">
        <v>39</v>
      </c>
      <c r="B8" s="5">
        <f>+B7/B5</f>
        <v>0.10202122041384608</v>
      </c>
      <c r="C8" s="5">
        <f aca="true" t="shared" si="1" ref="C8:N8">+C7/C5</f>
        <v>0.1037094427447619</v>
      </c>
      <c r="D8" s="5">
        <f t="shared" si="1"/>
        <v>0.1046585361348987</v>
      </c>
      <c r="E8" s="5">
        <f t="shared" si="1"/>
        <v>0.10698619878035734</v>
      </c>
      <c r="F8" s="5">
        <f t="shared" si="1"/>
        <v>0.10966786763733481</v>
      </c>
      <c r="G8" s="5">
        <f t="shared" si="1"/>
        <v>0.11161776823555289</v>
      </c>
      <c r="H8" s="5">
        <f t="shared" si="1"/>
        <v>0.11340137415782803</v>
      </c>
      <c r="I8" s="5">
        <f t="shared" si="1"/>
        <v>0.11507986203955363</v>
      </c>
      <c r="J8" s="5">
        <f t="shared" si="1"/>
        <v>0.11866163634396518</v>
      </c>
      <c r="K8" s="5">
        <f t="shared" si="1"/>
        <v>0.12238316007717338</v>
      </c>
      <c r="L8" s="5">
        <f t="shared" si="1"/>
        <v>0.12657238265064905</v>
      </c>
      <c r="M8" s="5">
        <f t="shared" si="1"/>
        <v>0.13218205356483334</v>
      </c>
      <c r="N8" s="5">
        <f t="shared" si="1"/>
        <v>0.1428529413000458</v>
      </c>
    </row>
    <row r="9" spans="1:14" ht="12.75">
      <c r="A9" s="3" t="s">
        <v>12</v>
      </c>
      <c r="B9" s="5">
        <v>0.0963</v>
      </c>
      <c r="C9" s="5">
        <v>0.0932</v>
      </c>
      <c r="D9" s="5">
        <v>0.0859</v>
      </c>
      <c r="E9" s="5">
        <v>0.0939</v>
      </c>
      <c r="F9" s="5">
        <v>0.1034</v>
      </c>
      <c r="G9" s="5">
        <v>0.107</v>
      </c>
      <c r="H9" s="5">
        <v>0.1091</v>
      </c>
      <c r="I9" s="6">
        <v>0.1104</v>
      </c>
      <c r="J9" s="6">
        <v>0.1189</v>
      </c>
      <c r="K9" s="6">
        <v>0.1275</v>
      </c>
      <c r="L9" s="6">
        <v>0.1326</v>
      </c>
      <c r="M9" s="6">
        <v>0.1396</v>
      </c>
      <c r="N9" s="6">
        <v>0.1501</v>
      </c>
    </row>
    <row r="10" spans="1:14" ht="12.75">
      <c r="A10" s="3" t="s">
        <v>13</v>
      </c>
      <c r="B10" s="5">
        <v>0.025</v>
      </c>
      <c r="C10" s="5">
        <v>0.0233</v>
      </c>
      <c r="D10" s="5">
        <v>0.0183</v>
      </c>
      <c r="E10" s="5">
        <v>0.0307</v>
      </c>
      <c r="F10" s="5">
        <v>0.0372</v>
      </c>
      <c r="G10" s="5">
        <v>0.0327</v>
      </c>
      <c r="H10" s="5">
        <v>0.0319</v>
      </c>
      <c r="I10" s="6">
        <v>0.0314</v>
      </c>
      <c r="J10" s="6">
        <v>0.0496</v>
      </c>
      <c r="K10" s="6">
        <v>0.0545</v>
      </c>
      <c r="L10" s="6">
        <v>0.0489</v>
      </c>
      <c r="M10" s="6">
        <v>0.0581</v>
      </c>
      <c r="N10" s="6">
        <v>0.0747</v>
      </c>
    </row>
    <row r="11" spans="1:14" s="20" customFormat="1" ht="12.75">
      <c r="A11" s="4" t="s">
        <v>40</v>
      </c>
      <c r="B11" s="4">
        <v>1537</v>
      </c>
      <c r="C11" s="4">
        <v>2052</v>
      </c>
      <c r="D11" s="4">
        <v>2848</v>
      </c>
      <c r="E11" s="4">
        <v>2829</v>
      </c>
      <c r="F11" s="4">
        <v>4002</v>
      </c>
      <c r="G11" s="4">
        <v>4716</v>
      </c>
      <c r="H11" s="20">
        <v>4915</v>
      </c>
      <c r="I11" s="20">
        <v>5022</v>
      </c>
      <c r="J11" s="20">
        <v>5717</v>
      </c>
      <c r="K11" s="20">
        <v>6873</v>
      </c>
      <c r="L11" s="20">
        <v>4375</v>
      </c>
      <c r="M11" s="20">
        <v>4201</v>
      </c>
      <c r="N11" s="20">
        <v>0</v>
      </c>
    </row>
    <row r="12" spans="1:14" s="20" customFormat="1" ht="12.75">
      <c r="A12" s="4" t="s">
        <v>14</v>
      </c>
      <c r="B12" s="4">
        <v>6800</v>
      </c>
      <c r="C12" s="4">
        <v>6800</v>
      </c>
      <c r="D12" s="4">
        <v>6800</v>
      </c>
      <c r="E12" s="4">
        <v>6800</v>
      </c>
      <c r="F12" s="4">
        <v>6800</v>
      </c>
      <c r="G12" s="4">
        <v>6800</v>
      </c>
      <c r="H12" s="20">
        <v>6800</v>
      </c>
      <c r="I12" s="20">
        <v>6800</v>
      </c>
      <c r="J12" s="20">
        <v>6800</v>
      </c>
      <c r="K12" s="20">
        <v>6800</v>
      </c>
      <c r="L12" s="20">
        <v>6800</v>
      </c>
      <c r="M12" s="20">
        <v>6800</v>
      </c>
      <c r="N12" s="20">
        <v>6800</v>
      </c>
    </row>
    <row r="13" spans="1:14" ht="12.75">
      <c r="A13" s="3" t="s">
        <v>15</v>
      </c>
      <c r="B13" s="5">
        <f aca="true" t="shared" si="2" ref="B13:N13">+B12/B4</f>
        <v>0.020404244082769217</v>
      </c>
      <c r="C13" s="5">
        <f t="shared" si="2"/>
        <v>0.020741888548952384</v>
      </c>
      <c r="D13" s="5">
        <f t="shared" si="2"/>
        <v>0.020931707226979738</v>
      </c>
      <c r="E13" s="5">
        <f t="shared" si="2"/>
        <v>0.021397239756071468</v>
      </c>
      <c r="F13" s="5">
        <f t="shared" si="2"/>
        <v>0.021933573527466964</v>
      </c>
      <c r="G13" s="5">
        <f t="shared" si="2"/>
        <v>0.022323553647110576</v>
      </c>
      <c r="H13" s="5">
        <f t="shared" si="2"/>
        <v>0.022680274831565605</v>
      </c>
      <c r="I13" s="5">
        <f t="shared" si="2"/>
        <v>0.023015972407910725</v>
      </c>
      <c r="J13" s="5">
        <f t="shared" si="2"/>
        <v>0.023732327268793037</v>
      </c>
      <c r="K13" s="5">
        <f t="shared" si="2"/>
        <v>0.024476632015434676</v>
      </c>
      <c r="L13" s="5">
        <f t="shared" si="2"/>
        <v>0.02531447653012981</v>
      </c>
      <c r="M13" s="5">
        <f t="shared" si="2"/>
        <v>0.026436410712966672</v>
      </c>
      <c r="N13" s="5">
        <f t="shared" si="2"/>
        <v>0.02857058826000916</v>
      </c>
    </row>
    <row r="14" spans="1:14" ht="12.75">
      <c r="A14" s="3" t="s">
        <v>1</v>
      </c>
      <c r="B14" s="4">
        <v>0</v>
      </c>
      <c r="C14" s="4">
        <f>B18</f>
        <v>0</v>
      </c>
      <c r="D14" s="4">
        <f>C18</f>
        <v>0</v>
      </c>
      <c r="E14" s="4">
        <v>0</v>
      </c>
      <c r="F14" s="4">
        <v>0</v>
      </c>
      <c r="G14" s="4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ht="12.75">
      <c r="A15" s="3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12.75">
      <c r="A16" s="3" t="s">
        <v>45</v>
      </c>
      <c r="B16" s="7"/>
      <c r="C16" s="7">
        <f aca="true" t="shared" si="3" ref="C16:N16">1-(1-C15/B4)^4</f>
        <v>0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  <c r="M16" s="7">
        <f t="shared" si="3"/>
        <v>0</v>
      </c>
      <c r="N16" s="7">
        <f t="shared" si="3"/>
        <v>0</v>
      </c>
    </row>
    <row r="17" spans="1:14" ht="12.75">
      <c r="A17" s="3" t="s">
        <v>17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12.75">
      <c r="A18" s="3" t="s">
        <v>18</v>
      </c>
      <c r="B18" s="4">
        <f aca="true" t="shared" si="4" ref="B18:N18">B14+B15-B17</f>
        <v>0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</row>
    <row r="19" spans="1:14" ht="12.75">
      <c r="A19" s="3" t="s">
        <v>8</v>
      </c>
      <c r="B19" s="34" t="s">
        <v>2</v>
      </c>
      <c r="C19" s="34" t="s">
        <v>2</v>
      </c>
      <c r="D19" s="34" t="s">
        <v>2</v>
      </c>
      <c r="E19" s="34" t="s">
        <v>2</v>
      </c>
      <c r="F19" s="34" t="s">
        <v>2</v>
      </c>
      <c r="G19" s="34" t="s">
        <v>2</v>
      </c>
      <c r="H19" s="34" t="s">
        <v>2</v>
      </c>
      <c r="I19" s="34" t="s">
        <v>2</v>
      </c>
      <c r="J19" s="34" t="s">
        <v>2</v>
      </c>
      <c r="K19" s="34" t="s">
        <v>2</v>
      </c>
      <c r="L19" s="34" t="s">
        <v>2</v>
      </c>
      <c r="M19" s="34" t="s">
        <v>2</v>
      </c>
      <c r="N19" s="34" t="s">
        <v>2</v>
      </c>
    </row>
    <row r="20" spans="1:14" ht="12.75">
      <c r="A20" s="3" t="s">
        <v>41</v>
      </c>
      <c r="B20" s="35">
        <v>0.0137</v>
      </c>
      <c r="C20" s="35">
        <v>0.0134</v>
      </c>
      <c r="D20" s="35">
        <v>0.0198</v>
      </c>
      <c r="E20" s="35">
        <v>0.0199</v>
      </c>
      <c r="F20" s="35">
        <v>0.019</v>
      </c>
      <c r="G20" s="35">
        <v>0.0198</v>
      </c>
      <c r="H20" s="35">
        <v>0.0212</v>
      </c>
      <c r="I20" s="35">
        <v>0.0185</v>
      </c>
      <c r="J20" s="8">
        <v>0.0181</v>
      </c>
      <c r="K20" s="8">
        <v>0.0184</v>
      </c>
      <c r="L20" s="8">
        <v>0.015</v>
      </c>
      <c r="M20" s="8">
        <v>0.0156</v>
      </c>
      <c r="N20" s="8">
        <v>0.017</v>
      </c>
    </row>
    <row r="21" spans="1:14" ht="12.75">
      <c r="A21" s="3" t="s">
        <v>19</v>
      </c>
      <c r="B21" s="4">
        <v>361</v>
      </c>
      <c r="C21" s="4">
        <v>949</v>
      </c>
      <c r="D21" s="4">
        <v>1134</v>
      </c>
      <c r="E21" s="4">
        <v>1201</v>
      </c>
      <c r="F21" s="4">
        <v>979</v>
      </c>
      <c r="G21" s="4">
        <v>1007</v>
      </c>
      <c r="H21" s="20">
        <v>1017</v>
      </c>
      <c r="I21" s="20">
        <v>1219</v>
      </c>
      <c r="J21" s="1">
        <v>955</v>
      </c>
      <c r="K21" s="1">
        <v>952</v>
      </c>
      <c r="L21" s="1">
        <v>685</v>
      </c>
      <c r="M21" s="1">
        <v>939</v>
      </c>
      <c r="N21" s="1">
        <v>769</v>
      </c>
    </row>
    <row r="22" spans="1:14" ht="12.75">
      <c r="A22" s="3" t="s">
        <v>43</v>
      </c>
      <c r="B22" s="7">
        <f>+B21/340000</f>
        <v>0.001061764705882353</v>
      </c>
      <c r="C22" s="7">
        <f aca="true" t="shared" si="5" ref="C22:N22">+C21/B4</f>
        <v>0.0028475922991982334</v>
      </c>
      <c r="D22" s="7">
        <f t="shared" si="5"/>
        <v>0.0034590149433105883</v>
      </c>
      <c r="E22" s="7">
        <f t="shared" si="5"/>
        <v>0.0036969088793533333</v>
      </c>
      <c r="F22" s="7">
        <f t="shared" si="5"/>
        <v>0.0030805731942932305</v>
      </c>
      <c r="G22" s="7">
        <f t="shared" si="5"/>
        <v>0.0032481041973763574</v>
      </c>
      <c r="H22" s="7">
        <f t="shared" si="5"/>
        <v>0.0033386844204575674</v>
      </c>
      <c r="I22" s="7">
        <f t="shared" si="5"/>
        <v>0.004065772797011541</v>
      </c>
      <c r="J22" s="7">
        <f t="shared" si="5"/>
        <v>0.0032323902425815797</v>
      </c>
      <c r="K22" s="7">
        <f t="shared" si="5"/>
        <v>0.003322525817631025</v>
      </c>
      <c r="L22" s="7">
        <f t="shared" si="5"/>
        <v>0.0024656607250842285</v>
      </c>
      <c r="M22" s="7">
        <f t="shared" si="5"/>
        <v>0.003495631391439984</v>
      </c>
      <c r="N22" s="7">
        <f t="shared" si="5"/>
        <v>0.0029896470350399074</v>
      </c>
    </row>
    <row r="23" spans="1:14" ht="12.75">
      <c r="A23" s="3" t="s">
        <v>44</v>
      </c>
      <c r="B23" s="7">
        <f>B15/340000</f>
        <v>0</v>
      </c>
      <c r="C23" s="7">
        <f>C15/B4</f>
        <v>0</v>
      </c>
      <c r="D23" s="7">
        <f aca="true" t="shared" si="6" ref="D23:N23">D15/C4</f>
        <v>0</v>
      </c>
      <c r="E23" s="7">
        <f t="shared" si="6"/>
        <v>0</v>
      </c>
      <c r="F23" s="7">
        <f t="shared" si="6"/>
        <v>0</v>
      </c>
      <c r="G23" s="7">
        <f t="shared" si="6"/>
        <v>0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 t="shared" si="6"/>
        <v>0</v>
      </c>
      <c r="M23" s="7">
        <f t="shared" si="6"/>
        <v>0</v>
      </c>
      <c r="N23" s="7">
        <f t="shared" si="6"/>
        <v>0</v>
      </c>
    </row>
    <row r="24" spans="1:14" ht="12.75">
      <c r="A24" s="3" t="s">
        <v>20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1</v>
      </c>
      <c r="N24" s="1">
        <v>1</v>
      </c>
    </row>
    <row r="25" spans="1:14" ht="12.75">
      <c r="A25" s="3" t="s">
        <v>21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12.75">
      <c r="A26" s="3" t="s">
        <v>3</v>
      </c>
      <c r="B26" s="9">
        <v>0.995</v>
      </c>
      <c r="C26" s="9">
        <v>0.99456743879</v>
      </c>
      <c r="D26" s="9">
        <v>0.991</v>
      </c>
      <c r="E26" s="9">
        <v>0.993</v>
      </c>
      <c r="F26" s="9">
        <v>0.991</v>
      </c>
      <c r="G26" s="9">
        <v>0.987</v>
      </c>
      <c r="H26" s="19">
        <v>0.991</v>
      </c>
      <c r="I26" s="19">
        <v>0.994</v>
      </c>
      <c r="J26" s="19">
        <v>0.995</v>
      </c>
      <c r="K26" s="19">
        <v>0.992</v>
      </c>
      <c r="L26" s="19">
        <v>0.99</v>
      </c>
      <c r="M26" s="19">
        <v>0.989</v>
      </c>
      <c r="N26" s="19">
        <v>0.985</v>
      </c>
    </row>
    <row r="27" spans="1:14" ht="12.75">
      <c r="A27" s="3" t="s">
        <v>36</v>
      </c>
      <c r="B27" s="9">
        <v>0.002</v>
      </c>
      <c r="C27" s="9">
        <v>0.00166240643</v>
      </c>
      <c r="D27" s="9">
        <v>0.004</v>
      </c>
      <c r="E27" s="9">
        <v>0.002</v>
      </c>
      <c r="F27" s="9">
        <v>0.003</v>
      </c>
      <c r="G27" s="9">
        <v>0.007</v>
      </c>
      <c r="H27" s="19">
        <v>0.004</v>
      </c>
      <c r="I27" s="19">
        <v>0.002</v>
      </c>
      <c r="J27" s="19">
        <v>0.001</v>
      </c>
      <c r="K27" s="19">
        <v>0.004</v>
      </c>
      <c r="L27" s="19">
        <v>0.002</v>
      </c>
      <c r="M27" s="19">
        <v>0.003</v>
      </c>
      <c r="N27" s="19">
        <v>0.004</v>
      </c>
    </row>
    <row r="28" spans="1:14" ht="12.75">
      <c r="A28" s="3" t="s">
        <v>37</v>
      </c>
      <c r="B28" s="9">
        <v>0.001</v>
      </c>
      <c r="C28" s="9">
        <v>0.00086018094</v>
      </c>
      <c r="D28" s="9">
        <v>0.001</v>
      </c>
      <c r="E28" s="9">
        <v>0.002</v>
      </c>
      <c r="F28" s="9">
        <v>0.003</v>
      </c>
      <c r="G28" s="9">
        <v>0.002</v>
      </c>
      <c r="H28" s="19">
        <v>0.002</v>
      </c>
      <c r="I28" s="19">
        <v>0.001</v>
      </c>
      <c r="J28" s="19">
        <v>0.001</v>
      </c>
      <c r="K28" s="19">
        <v>0.001</v>
      </c>
      <c r="L28" s="19">
        <v>0.002</v>
      </c>
      <c r="M28" s="19">
        <v>0.002</v>
      </c>
      <c r="N28" s="19">
        <v>0.004</v>
      </c>
    </row>
    <row r="29" spans="1:14" ht="12.75">
      <c r="A29" s="3" t="s">
        <v>38</v>
      </c>
      <c r="B29" s="9">
        <v>0.002</v>
      </c>
      <c r="C29" s="9">
        <v>0.00290997382</v>
      </c>
      <c r="D29" s="9">
        <v>0.004</v>
      </c>
      <c r="E29" s="9">
        <v>0.004</v>
      </c>
      <c r="F29" s="9">
        <v>0.004</v>
      </c>
      <c r="G29" s="9">
        <v>0.004</v>
      </c>
      <c r="H29" s="19">
        <v>0.003</v>
      </c>
      <c r="I29" s="19">
        <v>0.003</v>
      </c>
      <c r="J29" s="19">
        <v>0.002</v>
      </c>
      <c r="K29" s="19">
        <v>0.003</v>
      </c>
      <c r="L29" s="19">
        <v>0.006</v>
      </c>
      <c r="M29" s="19">
        <v>0.007</v>
      </c>
      <c r="N29" s="19">
        <v>0.007</v>
      </c>
    </row>
    <row r="30" spans="1:14" ht="12.75">
      <c r="A30" s="3" t="s">
        <v>35</v>
      </c>
      <c r="B30" s="10">
        <f aca="true" t="shared" si="7" ref="B30:N30">SUM(B26:B29)</f>
        <v>1</v>
      </c>
      <c r="C30" s="10">
        <f t="shared" si="7"/>
        <v>0.99999999998</v>
      </c>
      <c r="D30" s="10">
        <f t="shared" si="7"/>
        <v>1</v>
      </c>
      <c r="E30" s="10">
        <f t="shared" si="7"/>
        <v>1.001</v>
      </c>
      <c r="F30" s="10">
        <f t="shared" si="7"/>
        <v>1.001</v>
      </c>
      <c r="G30" s="10">
        <f t="shared" si="7"/>
        <v>1</v>
      </c>
      <c r="H30" s="10">
        <f t="shared" si="7"/>
        <v>1</v>
      </c>
      <c r="I30" s="10">
        <f t="shared" si="7"/>
        <v>1</v>
      </c>
      <c r="J30" s="10">
        <f t="shared" si="7"/>
        <v>0.999</v>
      </c>
      <c r="K30" s="10">
        <f t="shared" si="7"/>
        <v>1</v>
      </c>
      <c r="L30" s="10">
        <f t="shared" si="7"/>
        <v>1</v>
      </c>
      <c r="M30" s="10">
        <f t="shared" si="7"/>
        <v>1.001</v>
      </c>
      <c r="N30" s="10">
        <f t="shared" si="7"/>
        <v>1</v>
      </c>
    </row>
    <row r="31" spans="1:7" ht="12.75">
      <c r="A31" s="3"/>
      <c r="B31" s="7"/>
      <c r="C31" s="7"/>
      <c r="D31" s="7"/>
      <c r="E31" s="7"/>
      <c r="F31" s="7"/>
      <c r="G31" s="7"/>
    </row>
    <row r="32" spans="1:7" ht="12.75">
      <c r="A32" s="2" t="s">
        <v>4</v>
      </c>
      <c r="B32" s="7"/>
      <c r="C32" s="7"/>
      <c r="D32" s="7"/>
      <c r="E32" s="7"/>
      <c r="F32" s="7"/>
      <c r="G32" s="7"/>
    </row>
    <row r="33" spans="1:15" ht="12.75">
      <c r="A33" s="3" t="s">
        <v>5</v>
      </c>
      <c r="B33" s="7">
        <v>0.7697</v>
      </c>
      <c r="C33" s="7">
        <v>0.7679</v>
      </c>
      <c r="D33" s="7">
        <v>0.7668</v>
      </c>
      <c r="E33" s="7">
        <v>0.7661</v>
      </c>
      <c r="F33" s="7">
        <v>0.765</v>
      </c>
      <c r="G33" s="7">
        <v>0.7645</v>
      </c>
      <c r="H33" s="6">
        <v>0.7628</v>
      </c>
      <c r="I33" s="7">
        <v>0.7623</v>
      </c>
      <c r="J33" s="7">
        <v>0.7606</v>
      </c>
      <c r="K33" s="7">
        <v>0.7602</v>
      </c>
      <c r="L33" s="7">
        <v>0.7591</v>
      </c>
      <c r="M33" s="7">
        <v>0.755</v>
      </c>
      <c r="N33" s="7">
        <v>0.7466</v>
      </c>
      <c r="O33" s="3"/>
    </row>
    <row r="34" spans="1:15" ht="12.75">
      <c r="A34" s="3" t="s">
        <v>22</v>
      </c>
      <c r="B34" s="32" t="s">
        <v>2</v>
      </c>
      <c r="C34" s="7">
        <v>0.7049</v>
      </c>
      <c r="D34" s="7">
        <v>0.686</v>
      </c>
      <c r="E34" s="7">
        <v>0.6836</v>
      </c>
      <c r="F34" s="7">
        <v>0.6119</v>
      </c>
      <c r="G34" s="7">
        <v>0.568</v>
      </c>
      <c r="H34" s="6">
        <v>0.5355</v>
      </c>
      <c r="I34" s="7">
        <v>0.5184</v>
      </c>
      <c r="J34" s="7">
        <v>0.4966</v>
      </c>
      <c r="K34" s="7">
        <v>0.4812</v>
      </c>
      <c r="L34" s="7">
        <v>0.4636</v>
      </c>
      <c r="M34" s="7">
        <v>0.4408</v>
      </c>
      <c r="N34" s="7">
        <v>0.4107</v>
      </c>
      <c r="O34" s="3"/>
    </row>
    <row r="35" spans="1:15" ht="12.75">
      <c r="A35" s="3" t="s">
        <v>23</v>
      </c>
      <c r="B35" s="33" t="s">
        <v>2</v>
      </c>
      <c r="C35" s="7">
        <v>0.714</v>
      </c>
      <c r="D35" s="7">
        <v>0.6893</v>
      </c>
      <c r="E35" s="7">
        <v>0.6867</v>
      </c>
      <c r="F35" s="7">
        <v>0.6236</v>
      </c>
      <c r="G35" s="7">
        <v>0.5892</v>
      </c>
      <c r="H35" s="6">
        <v>0.543</v>
      </c>
      <c r="I35" s="7">
        <v>0.526</v>
      </c>
      <c r="J35" s="7">
        <v>0.5145</v>
      </c>
      <c r="K35" s="7">
        <v>0.4995</v>
      </c>
      <c r="L35" s="7">
        <v>0.4792</v>
      </c>
      <c r="M35" s="7">
        <v>0.4506</v>
      </c>
      <c r="N35" s="7">
        <v>0.4229</v>
      </c>
      <c r="O35" s="3"/>
    </row>
    <row r="36" spans="1:15" ht="12.75">
      <c r="A36" s="3" t="s">
        <v>24</v>
      </c>
      <c r="B36" s="7">
        <v>0.1954</v>
      </c>
      <c r="C36" s="7">
        <v>0.1914</v>
      </c>
      <c r="D36" s="7">
        <v>0.1923</v>
      </c>
      <c r="E36" s="7">
        <v>0.1842</v>
      </c>
      <c r="F36" s="7">
        <v>0.1799</v>
      </c>
      <c r="G36" s="7">
        <v>0.1755</v>
      </c>
      <c r="H36" s="6">
        <v>0.1739</v>
      </c>
      <c r="I36" s="7">
        <v>0.1696</v>
      </c>
      <c r="J36" s="7">
        <v>0.1612</v>
      </c>
      <c r="K36" s="7">
        <v>0.1576</v>
      </c>
      <c r="L36" s="7">
        <v>0.149</v>
      </c>
      <c r="M36" s="7">
        <v>0.1431</v>
      </c>
      <c r="N36" s="7">
        <v>0.1403</v>
      </c>
      <c r="O36" s="3"/>
    </row>
    <row r="37" spans="1:15" ht="12.75">
      <c r="A37" s="3" t="s">
        <v>25</v>
      </c>
      <c r="B37" s="7">
        <v>0.3951</v>
      </c>
      <c r="C37" s="7">
        <v>0.3956</v>
      </c>
      <c r="D37" s="7">
        <v>0.3906</v>
      </c>
      <c r="E37" s="7">
        <v>0.3475</v>
      </c>
      <c r="F37" s="7">
        <v>0.3448</v>
      </c>
      <c r="G37" s="7">
        <v>0.349</v>
      </c>
      <c r="H37" s="6">
        <v>0.344</v>
      </c>
      <c r="I37" s="7">
        <v>0.2632</v>
      </c>
      <c r="J37" s="7">
        <v>0.1903</v>
      </c>
      <c r="K37" s="7">
        <v>0.1434</v>
      </c>
      <c r="L37" s="7">
        <v>0.1125</v>
      </c>
      <c r="M37" s="7">
        <v>0.0995</v>
      </c>
      <c r="N37" s="7">
        <v>0.125</v>
      </c>
      <c r="O37" s="3"/>
    </row>
    <row r="38" spans="1:15" ht="12.75">
      <c r="A38" s="3" t="s">
        <v>26</v>
      </c>
      <c r="B38" s="7">
        <v>0.4095</v>
      </c>
      <c r="C38" s="7">
        <v>0.413</v>
      </c>
      <c r="D38" s="7">
        <v>0.4171</v>
      </c>
      <c r="E38" s="7">
        <v>0.4683</v>
      </c>
      <c r="F38" s="7">
        <v>0.4754</v>
      </c>
      <c r="G38" s="7">
        <v>0.4755</v>
      </c>
      <c r="H38" s="6">
        <v>0.4821</v>
      </c>
      <c r="I38" s="7">
        <v>0.5672</v>
      </c>
      <c r="J38" s="7">
        <v>0.6485</v>
      </c>
      <c r="K38" s="7">
        <v>0.699</v>
      </c>
      <c r="L38" s="7">
        <v>0.7385</v>
      </c>
      <c r="M38" s="7">
        <v>0.7574</v>
      </c>
      <c r="N38" s="7">
        <v>0.7347</v>
      </c>
      <c r="O38" s="3"/>
    </row>
    <row r="39" spans="1:15" ht="12.75">
      <c r="A39" s="3" t="s">
        <v>27</v>
      </c>
      <c r="B39" s="11">
        <v>63646.54</v>
      </c>
      <c r="C39" s="11">
        <v>63633.25</v>
      </c>
      <c r="D39" s="11">
        <v>63987.83</v>
      </c>
      <c r="E39" s="11">
        <v>64344.6</v>
      </c>
      <c r="F39" s="11">
        <v>64804.99</v>
      </c>
      <c r="G39" s="11">
        <v>65648.92</v>
      </c>
      <c r="H39" s="18">
        <v>66405.33</v>
      </c>
      <c r="I39" s="13">
        <v>67453.55</v>
      </c>
      <c r="J39" s="13">
        <v>68810.98</v>
      </c>
      <c r="K39" s="13">
        <v>70368.9</v>
      </c>
      <c r="L39" s="13">
        <v>71939.25</v>
      </c>
      <c r="M39" s="13">
        <v>72558.8</v>
      </c>
      <c r="N39" s="13">
        <v>72496.69</v>
      </c>
      <c r="O39" s="3"/>
    </row>
    <row r="40" spans="1:15" ht="12.75">
      <c r="A40" s="3" t="s">
        <v>6</v>
      </c>
      <c r="B40" s="7">
        <v>0.0702</v>
      </c>
      <c r="C40" s="7">
        <v>0.0667</v>
      </c>
      <c r="D40" s="7">
        <v>0.0636</v>
      </c>
      <c r="E40" s="7">
        <v>0.0636</v>
      </c>
      <c r="F40" s="7">
        <v>0.0637</v>
      </c>
      <c r="G40" s="7">
        <v>0.0627</v>
      </c>
      <c r="H40" s="6">
        <v>0.063</v>
      </c>
      <c r="I40" s="7">
        <v>0.0592</v>
      </c>
      <c r="J40" s="7">
        <v>0.0575</v>
      </c>
      <c r="K40" s="7">
        <v>0.0567</v>
      </c>
      <c r="L40" s="7">
        <v>0.0583</v>
      </c>
      <c r="M40" s="7">
        <v>0.0606</v>
      </c>
      <c r="N40" s="7">
        <v>0.06497</v>
      </c>
      <c r="O40" s="3"/>
    </row>
    <row r="41" spans="1:15" ht="12.75">
      <c r="A41" s="3" t="s">
        <v>42</v>
      </c>
      <c r="B41" s="12">
        <v>20.52</v>
      </c>
      <c r="C41" s="13">
        <v>20.23</v>
      </c>
      <c r="D41" s="13">
        <v>19.77</v>
      </c>
      <c r="E41" s="13">
        <v>19.53</v>
      </c>
      <c r="F41" s="13">
        <v>19.34</v>
      </c>
      <c r="G41" s="12">
        <v>19.12</v>
      </c>
      <c r="H41" s="12">
        <v>18.9</v>
      </c>
      <c r="I41" s="3">
        <v>18.68</v>
      </c>
      <c r="J41" s="12">
        <v>18.38</v>
      </c>
      <c r="K41" s="12">
        <v>18.14</v>
      </c>
      <c r="L41" s="12">
        <v>17.92</v>
      </c>
      <c r="M41" s="12">
        <v>17.64</v>
      </c>
      <c r="N41" s="12">
        <v>17.39</v>
      </c>
      <c r="O41" s="3"/>
    </row>
    <row r="42" spans="1:15" ht="12.75">
      <c r="A42" s="3" t="s">
        <v>28</v>
      </c>
      <c r="B42" s="7">
        <v>0.6041</v>
      </c>
      <c r="C42" s="7">
        <v>0.6141</v>
      </c>
      <c r="D42" s="7">
        <v>0.6154</v>
      </c>
      <c r="E42" s="7">
        <v>0.6178</v>
      </c>
      <c r="F42" s="7">
        <v>0.6204</v>
      </c>
      <c r="G42" s="7">
        <v>0.6283</v>
      </c>
      <c r="H42" s="7">
        <v>0.6304</v>
      </c>
      <c r="I42" s="7">
        <v>0.635</v>
      </c>
      <c r="J42" s="7">
        <v>0.6484</v>
      </c>
      <c r="K42" s="7">
        <v>0.6551</v>
      </c>
      <c r="L42" s="7">
        <v>0.6748</v>
      </c>
      <c r="M42" s="7">
        <v>0.6807</v>
      </c>
      <c r="N42" s="7">
        <v>0.692</v>
      </c>
      <c r="O42" s="3"/>
    </row>
    <row r="43" spans="1:15" ht="12.75">
      <c r="A43" s="3" t="s">
        <v>29</v>
      </c>
      <c r="B43" s="7">
        <v>0.39590000000000003</v>
      </c>
      <c r="C43" s="7">
        <v>0.3859</v>
      </c>
      <c r="D43" s="7">
        <v>0.3846</v>
      </c>
      <c r="E43" s="7">
        <v>0.3822</v>
      </c>
      <c r="F43" s="7">
        <v>0.3796</v>
      </c>
      <c r="G43" s="7">
        <v>0.37170000000000003</v>
      </c>
      <c r="H43" s="7">
        <v>0.3696</v>
      </c>
      <c r="I43" s="7">
        <v>0.365</v>
      </c>
      <c r="J43" s="7">
        <v>0.3516</v>
      </c>
      <c r="K43" s="7">
        <v>0.3449</v>
      </c>
      <c r="L43" s="7">
        <v>0.3252</v>
      </c>
      <c r="M43" s="7">
        <v>0.3193</v>
      </c>
      <c r="N43" s="7">
        <v>0.308</v>
      </c>
      <c r="O43" s="3"/>
    </row>
    <row r="44" spans="1:15" ht="12.75">
      <c r="A44" s="3" t="s">
        <v>30</v>
      </c>
      <c r="B44" s="3">
        <v>17.84</v>
      </c>
      <c r="C44" s="7">
        <v>0.178</v>
      </c>
      <c r="D44" s="7">
        <v>0.1785</v>
      </c>
      <c r="E44" s="7">
        <v>0.1776</v>
      </c>
      <c r="F44" s="7">
        <v>0.1743</v>
      </c>
      <c r="G44" s="7">
        <v>0.1764</v>
      </c>
      <c r="H44" s="7">
        <v>0.1743</v>
      </c>
      <c r="I44" s="7">
        <v>0.1718</v>
      </c>
      <c r="J44" s="7">
        <v>0.1741</v>
      </c>
      <c r="K44" s="7">
        <v>0.1734</v>
      </c>
      <c r="L44" s="7">
        <v>0.1731</v>
      </c>
      <c r="M44" s="7">
        <v>0.1688</v>
      </c>
      <c r="N44" s="7">
        <v>0.1626</v>
      </c>
      <c r="O44" s="3"/>
    </row>
    <row r="45" spans="1:15" ht="12.75">
      <c r="A45" s="3" t="s">
        <v>31</v>
      </c>
      <c r="B45" s="3">
        <v>30.97</v>
      </c>
      <c r="C45" s="7">
        <v>0.3122</v>
      </c>
      <c r="D45" s="7">
        <v>0.311</v>
      </c>
      <c r="E45" s="7">
        <v>0.3096</v>
      </c>
      <c r="F45" s="7">
        <v>0.3096</v>
      </c>
      <c r="G45" s="7">
        <v>0.30219999999999997</v>
      </c>
      <c r="H45" s="7">
        <v>0.301</v>
      </c>
      <c r="I45" s="7">
        <v>0.2981</v>
      </c>
      <c r="J45" s="7">
        <v>0.2924</v>
      </c>
      <c r="K45" s="7">
        <v>0.2921</v>
      </c>
      <c r="L45" s="7">
        <v>0.2844</v>
      </c>
      <c r="M45" s="7">
        <v>0.2837</v>
      </c>
      <c r="N45" s="7">
        <v>0.2888</v>
      </c>
      <c r="O45" s="3"/>
    </row>
    <row r="46" spans="1:15" ht="12.75">
      <c r="A46" s="3" t="s">
        <v>32</v>
      </c>
      <c r="B46" s="7"/>
      <c r="C46" s="7"/>
      <c r="D46" s="7"/>
      <c r="E46" s="7"/>
      <c r="F46" s="7">
        <v>0.0333</v>
      </c>
      <c r="G46" s="7">
        <v>0.0314</v>
      </c>
      <c r="H46" s="6">
        <v>0.0309</v>
      </c>
      <c r="I46" s="7">
        <v>0.0288</v>
      </c>
      <c r="J46" s="7">
        <v>0.0266</v>
      </c>
      <c r="K46" s="7">
        <v>0.0256</v>
      </c>
      <c r="L46" s="7">
        <v>0.0241</v>
      </c>
      <c r="M46" s="7">
        <v>0.0231</v>
      </c>
      <c r="N46" s="7">
        <v>0.0224</v>
      </c>
      <c r="O46" s="3"/>
    </row>
    <row r="47" spans="1:15" ht="12.75">
      <c r="A47" s="3" t="s">
        <v>33</v>
      </c>
      <c r="B47" s="7"/>
      <c r="C47" s="7"/>
      <c r="D47" s="7"/>
      <c r="E47" s="7"/>
      <c r="F47" s="7">
        <v>0.7423</v>
      </c>
      <c r="G47" s="7">
        <v>0.7505</v>
      </c>
      <c r="H47" s="6">
        <v>0.7541</v>
      </c>
      <c r="I47" s="7">
        <v>0.7613</v>
      </c>
      <c r="J47" s="7">
        <v>0.7701</v>
      </c>
      <c r="K47" s="7">
        <v>0.7777</v>
      </c>
      <c r="L47" s="7">
        <v>0.7836</v>
      </c>
      <c r="M47" s="7">
        <v>0.788</v>
      </c>
      <c r="N47" s="7">
        <v>0.7927</v>
      </c>
      <c r="O47" s="3"/>
    </row>
    <row r="48" spans="1:15" ht="12.75">
      <c r="A48" s="3" t="s">
        <v>34</v>
      </c>
      <c r="B48" s="7"/>
      <c r="C48" s="7"/>
      <c r="D48" s="7"/>
      <c r="E48" s="7"/>
      <c r="F48" s="7">
        <v>0.2244</v>
      </c>
      <c r="G48" s="7">
        <v>0.2181</v>
      </c>
      <c r="H48" s="6">
        <v>0.215</v>
      </c>
      <c r="I48" s="7">
        <v>0.2099</v>
      </c>
      <c r="J48" s="7">
        <v>0.2033</v>
      </c>
      <c r="K48" s="7">
        <v>0.1967</v>
      </c>
      <c r="L48" s="7">
        <v>0.1923</v>
      </c>
      <c r="M48" s="7">
        <v>0.1889</v>
      </c>
      <c r="N48" s="7">
        <v>0.1849</v>
      </c>
      <c r="O48" s="3"/>
    </row>
    <row r="49" spans="1:7" ht="12.75">
      <c r="A49" s="3"/>
      <c r="B49" s="7"/>
      <c r="C49" s="7"/>
      <c r="D49" s="7"/>
      <c r="E49" s="7"/>
      <c r="F49" s="7"/>
      <c r="G49" s="7"/>
    </row>
  </sheetData>
  <printOptions/>
  <pageMargins left="0.75" right="0.75" top="1" bottom="1" header="0.5" footer="0.5"/>
  <pageSetup horizontalDpi="600" verticalDpi="600" orientation="landscape" paperSize="9" scale="57" r:id="rId3"/>
  <rowBreaks count="3" manualBreakCount="3">
    <brk id="48" max="255" man="1"/>
    <brk id="108" max="255" man="1"/>
    <brk id="16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9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21" customWidth="1"/>
  </cols>
  <sheetData>
    <row r="1" spans="1:25" ht="13.5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4"/>
    </row>
    <row r="2" spans="1:25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 t="s">
        <v>9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8"/>
    </row>
    <row r="3" spans="1:25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8"/>
    </row>
    <row r="4" spans="1:25" ht="12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8"/>
    </row>
    <row r="5" spans="1:25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8"/>
    </row>
    <row r="6" spans="1:25" ht="12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8"/>
    </row>
    <row r="7" spans="1:25" ht="12.7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8"/>
    </row>
    <row r="8" spans="1:25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8"/>
    </row>
    <row r="9" spans="1:25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8"/>
    </row>
    <row r="10" spans="1:25" ht="12.7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8"/>
    </row>
    <row r="11" spans="1:25" ht="12.7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8"/>
    </row>
    <row r="12" spans="1:25" ht="12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8"/>
    </row>
    <row r="13" spans="1:25" ht="12.7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8"/>
    </row>
    <row r="14" spans="1:25" ht="12.7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8"/>
    </row>
    <row r="15" spans="1:25" ht="12.7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8"/>
    </row>
    <row r="16" spans="1:25" ht="12.7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8"/>
    </row>
    <row r="17" spans="1:25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8"/>
    </row>
    <row r="18" spans="1:25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8"/>
    </row>
    <row r="19" spans="1:25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8"/>
    </row>
    <row r="20" spans="1:25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8"/>
    </row>
    <row r="21" spans="1:25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8"/>
    </row>
    <row r="22" spans="1:25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8"/>
    </row>
    <row r="23" spans="1:25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8"/>
    </row>
    <row r="24" spans="1:25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8"/>
    </row>
    <row r="25" spans="1:25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8"/>
    </row>
    <row r="26" spans="1:25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8"/>
    </row>
    <row r="27" spans="1:25" ht="12.7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8"/>
    </row>
    <row r="28" spans="1:25" ht="12.7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8"/>
    </row>
    <row r="29" spans="1:25" ht="12.7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8"/>
    </row>
    <row r="30" spans="1:25" ht="12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8"/>
    </row>
    <row r="31" spans="1:25" ht="12.7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8"/>
    </row>
    <row r="32" spans="1:25" ht="12.7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8"/>
    </row>
    <row r="33" spans="1:25" ht="12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8"/>
    </row>
    <row r="34" spans="1:25" ht="12.7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8"/>
    </row>
    <row r="35" spans="1:25" ht="12.7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8"/>
    </row>
    <row r="36" spans="1:25" ht="12.7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8"/>
    </row>
    <row r="37" spans="1:25" ht="12.7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8"/>
    </row>
    <row r="38" spans="1:25" ht="12.7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8"/>
    </row>
    <row r="39" spans="1:25" ht="12.7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8"/>
    </row>
    <row r="40" spans="1:25" ht="12.7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8"/>
    </row>
    <row r="41" spans="1:25" ht="12.7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8"/>
    </row>
    <row r="42" spans="1:25" ht="12.7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8"/>
    </row>
    <row r="43" spans="1:25" ht="12.7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8"/>
    </row>
    <row r="44" spans="1:25" ht="12.7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8"/>
    </row>
    <row r="45" spans="1:25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8"/>
    </row>
    <row r="46" spans="1:25" ht="12.7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8"/>
    </row>
    <row r="47" spans="1:25" ht="12.7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8"/>
    </row>
    <row r="48" spans="1:25" ht="12.7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8"/>
    </row>
    <row r="49" spans="1:25" ht="12.7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8"/>
    </row>
    <row r="50" spans="1:25" ht="12.7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8"/>
    </row>
    <row r="51" spans="1:25" ht="12.7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8"/>
    </row>
    <row r="52" spans="1:25" ht="12.7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8"/>
    </row>
    <row r="53" spans="1:25" ht="12.7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8"/>
    </row>
    <row r="54" spans="1:25" ht="12.7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8"/>
    </row>
    <row r="55" spans="1:25" ht="12.7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8"/>
    </row>
    <row r="56" spans="1:25" ht="12.7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8"/>
    </row>
    <row r="57" spans="1:25" ht="12.7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8"/>
    </row>
    <row r="58" spans="1:25" ht="12.7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8"/>
    </row>
    <row r="59" spans="1:25" ht="12.7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8"/>
    </row>
    <row r="60" spans="1:25" ht="12.7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8"/>
    </row>
    <row r="61" spans="1:25" ht="12.7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8"/>
    </row>
    <row r="62" spans="1:25" ht="12.7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8"/>
    </row>
    <row r="63" spans="1:25" ht="12.7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8"/>
    </row>
    <row r="64" spans="1:25" ht="12.7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8"/>
    </row>
    <row r="65" spans="1:25" ht="12.7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8"/>
    </row>
    <row r="66" spans="1:25" ht="12.7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8"/>
    </row>
    <row r="67" spans="1:25" ht="12.7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8"/>
    </row>
    <row r="68" spans="1:25" ht="12.7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8"/>
    </row>
    <row r="69" spans="1:25" ht="12.7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8"/>
    </row>
    <row r="70" spans="1:25" ht="12.7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8"/>
    </row>
    <row r="71" spans="1:25" ht="12.7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8"/>
    </row>
    <row r="72" spans="1:25" ht="12.7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8"/>
    </row>
    <row r="73" spans="1:25" ht="12.7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8"/>
    </row>
    <row r="74" spans="1:25" ht="12.7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8"/>
    </row>
    <row r="75" spans="1:25" ht="12.7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8"/>
    </row>
    <row r="76" spans="1:25" ht="12.7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8"/>
    </row>
    <row r="77" spans="1:25" ht="12.7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8"/>
    </row>
    <row r="78" spans="1:25" ht="12.7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8"/>
    </row>
    <row r="79" spans="1:25" ht="13.5" thickBot="1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</row>
    <row r="80" ht="13.5" thickTop="1"/>
  </sheetData>
  <printOptions/>
  <pageMargins left="0.75" right="0.75" top="1" bottom="1" header="0.5" footer="0.5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GiJimmy</cp:lastModifiedBy>
  <cp:lastPrinted>2004-05-18T12:29:18Z</cp:lastPrinted>
  <dcterms:created xsi:type="dcterms:W3CDTF">2002-08-22T07:01:03Z</dcterms:created>
  <dcterms:modified xsi:type="dcterms:W3CDTF">2004-08-13T10:42:14Z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