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Summary" sheetId="1" r:id="rId1"/>
    <sheet name="Graphs" sheetId="2" r:id="rId2"/>
  </sheets>
  <definedNames>
    <definedName name="_xlnm.Print_Area" localSheetId="1">'Graphs'!$A$1:$Y$87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<sst xmlns="http://schemas.openxmlformats.org/spreadsheetml/2006/main" count="63" uniqueCount="47">
  <si>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</si>
  <si>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</si>
  <si>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</si>
  <si>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</si>
  <si>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</si>
  <si>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</si>
  <si>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</si>
  <si>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</si>
  <si>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</si>
  <si>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Spread Trap repayment in the quarter</t>
  </si>
  <si>
    <t>PARAGON MORTGAGES (NO.2) PLC</t>
  </si>
  <si>
    <t>Weighted Average Nationwide Indexed LTV</t>
  </si>
  <si>
    <t>Weighted Avearage Halifax Indexed LTV</t>
  </si>
  <si>
    <t>Weighted Average Loan Size</t>
  </si>
  <si>
    <t>Mortgage Asset Balance</t>
  </si>
  <si>
    <t>Lifetime Redemption Rate</t>
  </si>
  <si>
    <t>Quarterly Redemption Rate</t>
  </si>
  <si>
    <t>First Loss Fund Balance</t>
  </si>
  <si>
    <t>First Loss Fund as a % of the Mortgages</t>
  </si>
  <si>
    <t>Quarterly Losses</t>
  </si>
  <si>
    <t>Number of Properties in Possession</t>
  </si>
  <si>
    <t>Average Number of months in Arrears at the Sale Date</t>
  </si>
  <si>
    <t>PDL Replenishment made during the quarter</t>
  </si>
  <si>
    <t>% of Variable Rate Mortgages</t>
  </si>
  <si>
    <t>% of Fixed Rate Mortgages</t>
  </si>
  <si>
    <t>% of Libor Linked Mortgages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</si>
  <si>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</si>
  <si>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</si>
  <si>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</si>
  <si>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</si>
  <si>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</si>
  <si>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</si>
  <si>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</si>
  <si>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</si>
  <si>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&gt;1 to 2 months arrears</t>
  </si>
  <si>
    <t xml:space="preserve">&gt;2 to 3 months arrears </t>
  </si>
  <si>
    <t xml:space="preserve">&gt;3 months arrears </t>
  </si>
  <si>
    <t>Spread % (WA Funding Rate versus WA Interest Rate)</t>
  </si>
  <si>
    <t>Quarterly surplus income to the Issuer</t>
  </si>
  <si>
    <t>Further Advances released in the quarter</t>
  </si>
  <si>
    <t xml:space="preserve">Total </t>
  </si>
  <si>
    <t>Weighted Average Maturity Date (years)</t>
  </si>
  <si>
    <t>Surplus Income as a % of the Mortgages</t>
  </si>
  <si>
    <t>Outstanding PDL at the end of the quarter</t>
  </si>
  <si>
    <t>Losses as a % of the Mortgages</t>
  </si>
  <si>
    <t>Quarterly Loss Rate (annualised)</t>
  </si>
  <si>
    <r>
      <t xml:space="preserve">    </t>
    </r>
    <r>
      <rPr>
        <b/>
        <u val="single"/>
        <sz val="10"/>
        <color indexed="12"/>
        <rFont val="Arial"/>
        <family val="2"/>
      </rPr>
      <t>Paragon Mortgages (No.2) PLC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</si>
</sst>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00%"/>
  </numFmts>
  <fonts count="41">
    <font>
      <sz val="10"/>
      <name val="Arial"/>
      <family val="0"/>
    </font>
    <font>
      <sz val="8"/>
      <name val="Arial"/>
      <family val="2"/>
    </font>
    <font>
      <b/>
      <sz val="9.5"/>
      <name val="Arial"/>
      <family val="2"/>
    </font>
    <font>
      <sz val="17"/>
      <name val="Arial"/>
      <family val="0"/>
    </font>
    <font>
      <sz val="16"/>
      <name val="Arial"/>
      <family val="0"/>
    </font>
    <font>
      <sz val="15.25"/>
      <name val="Arial"/>
      <family val="0"/>
    </font>
    <font>
      <sz val="17.75"/>
      <name val="Arial"/>
      <family val="0"/>
    </font>
    <font>
      <sz val="19.25"/>
      <name val="Arial"/>
      <family val="0"/>
    </font>
    <font>
      <sz val="25.5"/>
      <name val="Arial"/>
      <family val="0"/>
    </font>
    <font>
      <sz val="16.75"/>
      <name val="Arial"/>
      <family val="0"/>
    </font>
    <font>
      <sz val="21.75"/>
      <name val="Arial"/>
      <family val="0"/>
    </font>
    <font>
      <sz val="18.75"/>
      <name val="Arial"/>
      <family val="0"/>
    </font>
    <font>
      <b/>
      <sz val="9.25"/>
      <name val="Arial"/>
      <family val="2"/>
    </font>
    <font>
      <sz val="17.25"/>
      <name val="Arial"/>
      <family val="0"/>
    </font>
    <font>
      <sz val="8.5"/>
      <name val="Arial"/>
      <family val="2"/>
    </font>
    <font>
      <b/>
      <sz val="10.7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6.5"/>
      <name val="Arial"/>
      <family val="0"/>
    </font>
    <font>
      <sz val="14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sz val="17.5"/>
      <name val="Arial"/>
      <family val="0"/>
    </font>
    <font>
      <sz val="6.75"/>
      <name val="Arial"/>
      <family val="2"/>
    </font>
    <font>
      <sz val="19"/>
      <name val="Arial"/>
      <family val="0"/>
    </font>
    <font>
      <b/>
      <sz val="8.5"/>
      <name val="Arial"/>
      <family val="2"/>
    </font>
    <font>
      <sz val="18.5"/>
      <name val="Arial"/>
      <family val="0"/>
    </font>
    <font>
      <b/>
      <sz val="10"/>
      <color indexed="12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7" fillId="2" borderId="0" xfId="0" applyFont="1" applyFill="1" applyAlignment="1">
      <alignment/>
    </xf>
    <xf numFmtId="0" fontId="16" fillId="2" borderId="0" xfId="0" applyNumberFormat="1" applyFont="1" applyFill="1" applyAlignment="1">
      <alignment/>
    </xf>
    <xf numFmtId="0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10" fontId="17" fillId="2" borderId="0" xfId="21" applyNumberFormat="1" applyFont="1" applyFill="1" applyAlignment="1">
      <alignment/>
    </xf>
    <xf numFmtId="10" fontId="17" fillId="2" borderId="0" xfId="0" applyNumberFormat="1" applyFont="1" applyFill="1" applyAlignment="1">
      <alignment/>
    </xf>
    <xf numFmtId="10" fontId="17" fillId="2" borderId="0" xfId="0" applyNumberFormat="1" applyFont="1" applyFill="1" applyAlignment="1">
      <alignment/>
    </xf>
    <xf numFmtId="10" fontId="17" fillId="2" borderId="0" xfId="21" applyNumberFormat="1" applyFont="1" applyFill="1" applyAlignment="1">
      <alignment/>
    </xf>
    <xf numFmtId="164" fontId="17" fillId="2" borderId="0" xfId="0" applyNumberFormat="1" applyFont="1" applyFill="1" applyAlignment="1">
      <alignment/>
    </xf>
    <xf numFmtId="164" fontId="17" fillId="2" borderId="0" xfId="0" applyNumberFormat="1" applyFont="1" applyFill="1" applyAlignment="1">
      <alignment/>
    </xf>
    <xf numFmtId="164" fontId="17" fillId="2" borderId="0" xfId="21" applyNumberFormat="1" applyFont="1" applyFill="1" applyAlignment="1">
      <alignment/>
    </xf>
    <xf numFmtId="9" fontId="17" fillId="2" borderId="0" xfId="0" applyNumberFormat="1" applyFont="1" applyFill="1" applyAlignment="1">
      <alignment/>
    </xf>
    <xf numFmtId="9" fontId="17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" fontId="17" fillId="2" borderId="0" xfId="0" applyNumberFormat="1" applyFont="1" applyFill="1" applyAlignment="1">
      <alignment/>
    </xf>
    <xf numFmtId="2" fontId="17" fillId="2" borderId="0" xfId="0" applyNumberFormat="1" applyFont="1" applyFill="1" applyAlignment="1">
      <alignment/>
    </xf>
    <xf numFmtId="0" fontId="18" fillId="2" borderId="0" xfId="0" applyNumberFormat="1" applyFont="1" applyFill="1" applyAlignment="1">
      <alignment/>
    </xf>
    <xf numFmtId="15" fontId="19" fillId="2" borderId="0" xfId="0" applyNumberFormat="1" applyFont="1" applyFill="1" applyAlignment="1">
      <alignment/>
    </xf>
    <xf numFmtId="15" fontId="19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4" fontId="17" fillId="2" borderId="0" xfId="0" applyNumberFormat="1" applyFont="1" applyFill="1" applyAlignment="1">
      <alignment/>
    </xf>
    <xf numFmtId="3" fontId="17" fillId="2" borderId="0" xfId="15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7" fillId="2" borderId="0" xfId="0" applyNumberFormat="1" applyFont="1" applyFill="1" applyAlignment="1">
      <alignment horizontal="right"/>
    </xf>
    <xf numFmtId="10" fontId="17" fillId="2" borderId="0" xfId="21" applyNumberFormat="1" applyFont="1" applyFill="1" applyAlignment="1">
      <alignment horizontal="right"/>
    </xf>
    <xf numFmtId="0" fontId="3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9825"/>
          <c:w val="0.998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Summary!$B$29:$S$29</c:f>
              <c:numCache/>
            </c:numRef>
          </c:val>
        </c:ser>
        <c:gapWidth val="0"/>
        <c:axId val="26788119"/>
        <c:axId val="39766480"/>
      </c:barChart>
      <c:dateAx>
        <c:axId val="26788119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766480"/>
        <c:crosses val="autoZero"/>
        <c:auto val="0"/>
        <c:majorUnit val="3"/>
        <c:majorTimeUnit val="months"/>
        <c:noMultiLvlLbl val="0"/>
      </c:dateAx>
      <c:valAx>
        <c:axId val="39766480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88119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Summary!$F$15:$S$15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156129"/>
        <c:axId val="62643114"/>
      </c:barChart>
      <c:dateAx>
        <c:axId val="5915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43114"/>
        <c:crosses val="autoZero"/>
        <c:auto val="0"/>
        <c:majorUnit val="3"/>
        <c:majorTimeUnit val="months"/>
        <c:noMultiLvlLbl val="0"/>
      </c:dateAx>
      <c:valAx>
        <c:axId val="626431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56129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825"/>
          <c:w val="0.972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Summary!$B$9:$S$9</c:f>
              <c:numCache>
                <c:ptCount val="18"/>
                <c:pt idx="0">
                  <c:v>0.0735</c:v>
                </c:pt>
                <c:pt idx="1">
                  <c:v>0.0767</c:v>
                </c:pt>
                <c:pt idx="2">
                  <c:v>0.0734</c:v>
                </c:pt>
                <c:pt idx="3">
                  <c:v>0.0714</c:v>
                </c:pt>
                <c:pt idx="4">
                  <c:v>0.0787</c:v>
                </c:pt>
                <c:pt idx="5">
                  <c:v>0.088</c:v>
                </c:pt>
                <c:pt idx="6">
                  <c:v>0.0935</c:v>
                </c:pt>
                <c:pt idx="7">
                  <c:v>0.0988</c:v>
                </c:pt>
                <c:pt idx="8">
                  <c:v>0.1037</c:v>
                </c:pt>
                <c:pt idx="9">
                  <c:v>0.1109</c:v>
                </c:pt>
                <c:pt idx="10">
                  <c:v>0.1207</c:v>
                </c:pt>
                <c:pt idx="11">
                  <c:v>0.1265</c:v>
                </c:pt>
                <c:pt idx="12">
                  <c:v>0.1376</c:v>
                </c:pt>
                <c:pt idx="13">
                  <c:v>0.1419</c:v>
                </c:pt>
                <c:pt idx="14">
                  <c:v>0.1467</c:v>
                </c:pt>
                <c:pt idx="15">
                  <c:v>0.1518</c:v>
                </c:pt>
                <c:pt idx="16">
                  <c:v>0.155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Summary!$B$10:$S$10</c:f>
              <c:numCache>
                <c:ptCount val="18"/>
                <c:pt idx="0">
                  <c:v>0.0189</c:v>
                </c:pt>
                <c:pt idx="1">
                  <c:v>0.0206</c:v>
                </c:pt>
                <c:pt idx="2">
                  <c:v>0.0171</c:v>
                </c:pt>
                <c:pt idx="3">
                  <c:v>0.0168</c:v>
                </c:pt>
                <c:pt idx="4">
                  <c:v>0.028</c:v>
                </c:pt>
                <c:pt idx="5">
                  <c:v>0.035</c:v>
                </c:pt>
                <c:pt idx="6">
                  <c:v>0.0332</c:v>
                </c:pt>
                <c:pt idx="7">
                  <c:v>0.0356</c:v>
                </c:pt>
                <c:pt idx="8">
                  <c:v>0.0374</c:v>
                </c:pt>
                <c:pt idx="9">
                  <c:v>0.0466</c:v>
                </c:pt>
                <c:pt idx="10">
                  <c:v>0.0581</c:v>
                </c:pt>
                <c:pt idx="11">
                  <c:v>0.0507</c:v>
                </c:pt>
                <c:pt idx="12">
                  <c:v>0.0726</c:v>
                </c:pt>
                <c:pt idx="13">
                  <c:v>0.0531</c:v>
                </c:pt>
                <c:pt idx="14">
                  <c:v>0.0578</c:v>
                </c:pt>
                <c:pt idx="15">
                  <c:v>0.0613</c:v>
                </c:pt>
                <c:pt idx="16">
                  <c:v>0.0557</c:v>
                </c:pt>
              </c:numCache>
            </c:numRef>
          </c:val>
          <c:smooth val="1"/>
        </c:ser>
        <c:axId val="26917115"/>
        <c:axId val="40927444"/>
      </c:lineChart>
      <c:date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927444"/>
        <c:crosses val="autoZero"/>
        <c:auto val="0"/>
        <c:majorUnit val="3"/>
        <c:majorTimeUnit val="months"/>
        <c:noMultiLvlLbl val="0"/>
      </c:dateAx>
      <c:valAx>
        <c:axId val="4092744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1711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75"/>
          <c:y val="0.936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025"/>
          <c:w val="0.97425"/>
          <c:h val="0.7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Summary!$B$6:$S$6</c:f>
              <c:numCache>
                <c:ptCount val="18"/>
                <c:pt idx="0">
                  <c:v>164289</c:v>
                </c:pt>
                <c:pt idx="1">
                  <c:v>161677</c:v>
                </c:pt>
                <c:pt idx="2">
                  <c:v>160158</c:v>
                </c:pt>
                <c:pt idx="3">
                  <c:v>158209</c:v>
                </c:pt>
                <c:pt idx="4">
                  <c:v>154842</c:v>
                </c:pt>
                <c:pt idx="5">
                  <c:v>150435</c:v>
                </c:pt>
                <c:pt idx="6">
                  <c:v>146528</c:v>
                </c:pt>
                <c:pt idx="7">
                  <c:v>142275</c:v>
                </c:pt>
                <c:pt idx="8">
                  <c:v>137844</c:v>
                </c:pt>
                <c:pt idx="9">
                  <c:v>132122</c:v>
                </c:pt>
                <c:pt idx="10">
                  <c:v>125318</c:v>
                </c:pt>
                <c:pt idx="11">
                  <c:v>120295</c:v>
                </c:pt>
                <c:pt idx="12">
                  <c:v>111243</c:v>
                </c:pt>
                <c:pt idx="13">
                  <c:v>104358</c:v>
                </c:pt>
                <c:pt idx="14">
                  <c:v>97259</c:v>
                </c:pt>
                <c:pt idx="15">
                  <c:v>90154</c:v>
                </c:pt>
                <c:pt idx="16">
                  <c:v>84101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Summary!$B$7:$S$7</c:f>
              <c:numCache>
                <c:ptCount val="18"/>
                <c:pt idx="0">
                  <c:v>18500</c:v>
                </c:pt>
                <c:pt idx="1">
                  <c:v>18500</c:v>
                </c:pt>
                <c:pt idx="2">
                  <c:v>18500</c:v>
                </c:pt>
                <c:pt idx="3">
                  <c:v>18500</c:v>
                </c:pt>
                <c:pt idx="4">
                  <c:v>18500</c:v>
                </c:pt>
                <c:pt idx="5">
                  <c:v>18500</c:v>
                </c:pt>
                <c:pt idx="6">
                  <c:v>18500</c:v>
                </c:pt>
                <c:pt idx="7">
                  <c:v>18500</c:v>
                </c:pt>
                <c:pt idx="8">
                  <c:v>18500</c:v>
                </c:pt>
                <c:pt idx="9">
                  <c:v>18500</c:v>
                </c:pt>
                <c:pt idx="10">
                  <c:v>18500</c:v>
                </c:pt>
                <c:pt idx="11">
                  <c:v>18500</c:v>
                </c:pt>
                <c:pt idx="12">
                  <c:v>18500</c:v>
                </c:pt>
                <c:pt idx="13">
                  <c:v>18500</c:v>
                </c:pt>
                <c:pt idx="14">
                  <c:v>18500</c:v>
                </c:pt>
                <c:pt idx="15">
                  <c:v>18500</c:v>
                </c:pt>
                <c:pt idx="16">
                  <c:v>18500</c:v>
                </c:pt>
              </c:numCache>
            </c:numRef>
          </c:val>
        </c:ser>
        <c:overlap val="100"/>
        <c:gapWidth val="0"/>
        <c:axId val="32802677"/>
        <c:axId val="26788638"/>
      </c:barChart>
      <c:dateAx>
        <c:axId val="3280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788638"/>
        <c:crosses val="autoZero"/>
        <c:auto val="0"/>
        <c:majorUnit val="3"/>
        <c:majorTimeUnit val="months"/>
        <c:noMultiLvlLbl val="0"/>
      </c:dateAx>
      <c:valAx>
        <c:axId val="2678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0267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25"/>
          <c:y val="0.9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>
        <c:manualLayout>
          <c:xMode val="factor"/>
          <c:yMode val="factor"/>
          <c:x val="-0.004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825"/>
          <c:w val="0.9622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Summary!$F$33:$S$33</c:f>
              <c:numCache>
                <c:ptCount val="14"/>
                <c:pt idx="0">
                  <c:v>0.727</c:v>
                </c:pt>
                <c:pt idx="1">
                  <c:v>0.7222</c:v>
                </c:pt>
                <c:pt idx="2">
                  <c:v>0.7216</c:v>
                </c:pt>
                <c:pt idx="3">
                  <c:v>0.724</c:v>
                </c:pt>
                <c:pt idx="4">
                  <c:v>0.7223</c:v>
                </c:pt>
                <c:pt idx="5">
                  <c:v>0.7198</c:v>
                </c:pt>
                <c:pt idx="6">
                  <c:v>0.7174</c:v>
                </c:pt>
                <c:pt idx="7">
                  <c:v>0.7153</c:v>
                </c:pt>
                <c:pt idx="8">
                  <c:v>0.7099</c:v>
                </c:pt>
                <c:pt idx="9">
                  <c:v>0.7029</c:v>
                </c:pt>
                <c:pt idx="10">
                  <c:v>0.691</c:v>
                </c:pt>
                <c:pt idx="11">
                  <c:v>0.6846</c:v>
                </c:pt>
                <c:pt idx="12">
                  <c:v>0.6773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Summary!$F$35:$S$35</c:f>
              <c:numCache>
                <c:ptCount val="14"/>
                <c:pt idx="0">
                  <c:v>0.6649</c:v>
                </c:pt>
                <c:pt idx="1">
                  <c:v>0.6217</c:v>
                </c:pt>
                <c:pt idx="2">
                  <c:v>0.6021</c:v>
                </c:pt>
                <c:pt idx="3">
                  <c:v>0.5844</c:v>
                </c:pt>
                <c:pt idx="4">
                  <c:v>0.583</c:v>
                </c:pt>
                <c:pt idx="5">
                  <c:v>0.5275</c:v>
                </c:pt>
                <c:pt idx="6">
                  <c:v>0.498</c:v>
                </c:pt>
                <c:pt idx="7">
                  <c:v>0.459</c:v>
                </c:pt>
                <c:pt idx="8">
                  <c:v>0.4423</c:v>
                </c:pt>
                <c:pt idx="9">
                  <c:v>0.4317</c:v>
                </c:pt>
                <c:pt idx="10">
                  <c:v>0.4137</c:v>
                </c:pt>
                <c:pt idx="11">
                  <c:v>0.3957</c:v>
                </c:pt>
                <c:pt idx="12">
                  <c:v>0.3715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Summary!$F$34:$S$34</c:f>
              <c:numCache>
                <c:ptCount val="14"/>
                <c:pt idx="0">
                  <c:v>0.6575</c:v>
                </c:pt>
                <c:pt idx="1">
                  <c:v>0.6027</c:v>
                </c:pt>
                <c:pt idx="2">
                  <c:v>0.5796</c:v>
                </c:pt>
                <c:pt idx="3">
                  <c:v>0.5671</c:v>
                </c:pt>
                <c:pt idx="4">
                  <c:v>0.5658</c:v>
                </c:pt>
                <c:pt idx="5">
                  <c:v>0.5057</c:v>
                </c:pt>
                <c:pt idx="6">
                  <c:v>0.4681</c:v>
                </c:pt>
                <c:pt idx="7">
                  <c:v>0.4414</c:v>
                </c:pt>
                <c:pt idx="8">
                  <c:v>0.424</c:v>
                </c:pt>
                <c:pt idx="9">
                  <c:v>0.4052</c:v>
                </c:pt>
                <c:pt idx="10">
                  <c:v>0.3877</c:v>
                </c:pt>
                <c:pt idx="11">
                  <c:v>0.3723</c:v>
                </c:pt>
                <c:pt idx="12">
                  <c:v>0.3535</c:v>
                </c:pt>
              </c:numCache>
            </c:numRef>
          </c:val>
          <c:smooth val="0"/>
        </c:ser>
        <c:axId val="39771151"/>
        <c:axId val="22396040"/>
      </c:lineChart>
      <c:dateAx>
        <c:axId val="3977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96040"/>
        <c:crosses val="autoZero"/>
        <c:auto val="0"/>
        <c:majorUnit val="3"/>
        <c:majorTimeUnit val="months"/>
        <c:noMultiLvlLbl val="0"/>
      </c:dateAx>
      <c:valAx>
        <c:axId val="22396040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115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5425"/>
          <c:w val="0.986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Summary!$B$26:$S$26</c:f>
              <c:numCache>
                <c:ptCount val="18"/>
                <c:pt idx="0">
                  <c:v>0.994</c:v>
                </c:pt>
                <c:pt idx="1">
                  <c:v>0.991</c:v>
                </c:pt>
                <c:pt idx="2">
                  <c:v>0.98918044532</c:v>
                </c:pt>
                <c:pt idx="3">
                  <c:v>0.988</c:v>
                </c:pt>
                <c:pt idx="4">
                  <c:v>0.98972545445</c:v>
                </c:pt>
                <c:pt idx="5">
                  <c:v>0.991</c:v>
                </c:pt>
                <c:pt idx="6">
                  <c:v>0.991</c:v>
                </c:pt>
                <c:pt idx="7">
                  <c:v>0.991</c:v>
                </c:pt>
                <c:pt idx="8">
                  <c:v>0.99</c:v>
                </c:pt>
                <c:pt idx="9">
                  <c:v>0.992</c:v>
                </c:pt>
                <c:pt idx="10">
                  <c:v>0.988</c:v>
                </c:pt>
                <c:pt idx="11">
                  <c:v>0.988</c:v>
                </c:pt>
                <c:pt idx="12">
                  <c:v>0.99</c:v>
                </c:pt>
                <c:pt idx="13">
                  <c:v>0.987</c:v>
                </c:pt>
                <c:pt idx="14">
                  <c:v>0.983</c:v>
                </c:pt>
                <c:pt idx="15">
                  <c:v>0.987</c:v>
                </c:pt>
                <c:pt idx="16">
                  <c:v>0.986</c:v>
                </c:pt>
              </c:numCache>
            </c:numRef>
          </c:val>
        </c:ser>
        <c:gapWidth val="0"/>
        <c:axId val="237769"/>
        <c:axId val="2139922"/>
      </c:barChart>
      <c:dateAx>
        <c:axId val="23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39922"/>
        <c:crosses val="autoZero"/>
        <c:auto val="0"/>
        <c:majorUnit val="3"/>
        <c:majorTimeUnit val="months"/>
        <c:noMultiLvlLbl val="0"/>
      </c:dateAx>
      <c:valAx>
        <c:axId val="2139922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7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3875"/>
          <c:w val="0.986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Summary!$B$20:$S$20</c:f>
              <c:numCache>
                <c:ptCount val="18"/>
                <c:pt idx="0">
                  <c:v>0.02</c:v>
                </c:pt>
                <c:pt idx="1">
                  <c:v>0.0097</c:v>
                </c:pt>
                <c:pt idx="2">
                  <c:v>0.0098</c:v>
                </c:pt>
                <c:pt idx="3">
                  <c:v>0.0105</c:v>
                </c:pt>
                <c:pt idx="4">
                  <c:v>0.0138</c:v>
                </c:pt>
                <c:pt idx="5">
                  <c:v>0.0143</c:v>
                </c:pt>
                <c:pt idx="6">
                  <c:v>0.0142</c:v>
                </c:pt>
                <c:pt idx="7">
                  <c:v>0.0186</c:v>
                </c:pt>
                <c:pt idx="8">
                  <c:v>0.018</c:v>
                </c:pt>
                <c:pt idx="9">
                  <c:v>0.0166</c:v>
                </c:pt>
                <c:pt idx="10">
                  <c:v>0.0173</c:v>
                </c:pt>
                <c:pt idx="11">
                  <c:v>0.0166</c:v>
                </c:pt>
                <c:pt idx="12">
                  <c:v>0.0184</c:v>
                </c:pt>
                <c:pt idx="13">
                  <c:v>0.0177</c:v>
                </c:pt>
                <c:pt idx="14">
                  <c:v>0.0182</c:v>
                </c:pt>
                <c:pt idx="15">
                  <c:v>0.017</c:v>
                </c:pt>
                <c:pt idx="16">
                  <c:v>0.0166</c:v>
                </c:pt>
              </c:numCache>
            </c:numRef>
          </c:val>
        </c:ser>
        <c:gapWidth val="0"/>
        <c:axId val="19259299"/>
        <c:axId val="39115964"/>
      </c:barChart>
      <c:dateAx>
        <c:axId val="1925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115964"/>
        <c:crosses val="autoZero"/>
        <c:auto val="0"/>
        <c:majorUnit val="3"/>
        <c:majorTimeUnit val="months"/>
        <c:noMultiLvlLbl val="0"/>
      </c:dateAx>
      <c:valAx>
        <c:axId val="39115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5929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  <c:pt idx="18">
                  <c:v>38321</c:v>
                </c:pt>
              </c:strCache>
            </c:strRef>
          </c:cat>
          <c:val>
            <c:numRef>
              <c:f>Summary!$B$22:$T$22</c:f>
              <c:numCache>
                <c:ptCount val="19"/>
                <c:pt idx="0">
                  <c:v>0</c:v>
                </c:pt>
                <c:pt idx="1">
                  <c:v>0.0027682190941468033</c:v>
                </c:pt>
                <c:pt idx="2">
                  <c:v>0.003130255249005145</c:v>
                </c:pt>
                <c:pt idx="3">
                  <c:v>0.0032576207054819824</c:v>
                </c:pt>
                <c:pt idx="4">
                  <c:v>0.0031690519441567775</c:v>
                </c:pt>
                <c:pt idx="5">
                  <c:v>0.0031613803925188357</c:v>
                </c:pt>
                <c:pt idx="6">
                  <c:v>0.0031550783146080718</c:v>
                </c:pt>
                <c:pt idx="7">
                  <c:v>0.003744819061007829</c:v>
                </c:pt>
                <c:pt idx="8">
                  <c:v>0.003047737521380812</c:v>
                </c:pt>
                <c:pt idx="9">
                  <c:v>0.003306810622729366</c:v>
                </c:pt>
                <c:pt idx="10">
                  <c:v>0.003259815963139515</c:v>
                </c:pt>
                <c:pt idx="11">
                  <c:v>0.002830005006397063</c:v>
                </c:pt>
                <c:pt idx="12">
                  <c:v>0.002903562808458518</c:v>
                </c:pt>
                <c:pt idx="13">
                  <c:v>0.0029674047925514284</c:v>
                </c:pt>
                <c:pt idx="14">
                  <c:v>0.002563935600449299</c:v>
                </c:pt>
                <c:pt idx="15">
                  <c:v>0.0034642132089326596</c:v>
                </c:pt>
                <c:pt idx="16">
                  <c:v>0.0033868978592596685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  <c:pt idx="18">
                  <c:v>38321</c:v>
                </c:pt>
              </c:strCache>
            </c:strRef>
          </c:cat>
          <c:val>
            <c:numRef>
              <c:f>Summary!$B$16:$T$16</c:f>
              <c:numCache>
                <c:ptCount val="1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2.307556960479129E-05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5.311203318347779E-05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0.0001302252895787337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6499357"/>
        <c:axId val="14276486"/>
      </c:lineChart>
      <c:dateAx>
        <c:axId val="16499357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276486"/>
        <c:crosses val="autoZero"/>
        <c:auto val="0"/>
        <c:majorUnit val="3"/>
        <c:majorTimeUnit val="months"/>
        <c:noMultiLvlLbl val="0"/>
      </c:dateAx>
      <c:valAx>
        <c:axId val="14276486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9935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75"/>
          <c:y val="0.92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825"/>
          <c:w val="0.954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Summary!$B$15:$U$15</c:f>
              <c:numCache/>
            </c:numRef>
          </c:val>
        </c:ser>
        <c:gapWidth val="0"/>
        <c:axId val="22354001"/>
        <c:axId val="66968282"/>
      </c:barChart>
      <c:dateAx>
        <c:axId val="22354001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968282"/>
        <c:crosses val="autoZero"/>
        <c:auto val="0"/>
        <c:majorUnit val="3"/>
        <c:majorTimeUnit val="months"/>
        <c:noMultiLvlLbl val="0"/>
      </c:dateAx>
      <c:valAx>
        <c:axId val="669682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54001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5"/>
          <c:w val="0.9857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Summary!$B$9:$S$9</c:f>
              <c:numCache/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Summary!$B$10:$S$10</c:f>
              <c:numCache/>
            </c:numRef>
          </c:val>
          <c:smooth val="1"/>
        </c:ser>
        <c:axId val="65843627"/>
        <c:axId val="55721732"/>
      </c:lineChart>
      <c:dateAx>
        <c:axId val="65843627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721732"/>
        <c:crosses val="autoZero"/>
        <c:auto val="0"/>
        <c:majorUnit val="3"/>
        <c:majorTimeUnit val="months"/>
        <c:noMultiLvlLbl val="0"/>
      </c:dateAx>
      <c:valAx>
        <c:axId val="5572173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4362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75"/>
          <c:y val="0.90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3325"/>
          <c:w val="0.99575"/>
          <c:h val="0.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Summary!$B$6:$T$6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Summary!$B$7:$T$7</c:f>
              <c:numCache/>
            </c:numRef>
          </c:val>
        </c:ser>
        <c:overlap val="100"/>
        <c:gapWidth val="0"/>
        <c:axId val="31733541"/>
        <c:axId val="17166414"/>
      </c:barChart>
      <c:dateAx>
        <c:axId val="31733541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166414"/>
        <c:crosses val="autoZero"/>
        <c:auto val="0"/>
        <c:majorUnit val="3"/>
        <c:majorTimeUnit val="months"/>
        <c:noMultiLvlLbl val="0"/>
      </c:dateAx>
      <c:valAx>
        <c:axId val="1716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3354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75"/>
          <c:y val="0.87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05"/>
          <c:w val="0.962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Summary!$F$3:$T$3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Summary!$F$33:$S$33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Summary!$F$3:$T$3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Summary!$F$35:$S$35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Summary!$F$3:$T$3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Summary!$F$34:$S$34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0279999"/>
        <c:axId val="48302264"/>
      </c:lineChart>
      <c:catAx>
        <c:axId val="20279999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27999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85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4675"/>
          <c:w val="0.986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Summary!$B$26:$T$26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0"/>
        <c:axId val="32067193"/>
        <c:axId val="20169282"/>
      </c:barChart>
      <c:catAx>
        <c:axId val="32067193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169282"/>
        <c:crosses val="autoZero"/>
        <c:auto val="1"/>
        <c:lblOffset val="100"/>
        <c:noMultiLvlLbl val="0"/>
      </c:catAx>
      <c:valAx>
        <c:axId val="20169282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671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355"/>
          <c:w val="1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Summary!$B$20:$U$20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47305811"/>
        <c:axId val="23099116"/>
      </c:barChart>
      <c:catAx>
        <c:axId val="47305811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099116"/>
        <c:crosses val="autoZero"/>
        <c:auto val="1"/>
        <c:lblOffset val="100"/>
        <c:noMultiLvlLbl val="0"/>
      </c:catAx>
      <c:valAx>
        <c:axId val="23099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0581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1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Summary!$B$22:$T$22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Summary!$B$16:$T$16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6565453"/>
        <c:axId val="59089078"/>
      </c:lineChart>
      <c:catAx>
        <c:axId val="6565453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089078"/>
        <c:crosses val="autoZero"/>
        <c:auto val="1"/>
        <c:lblOffset val="100"/>
        <c:noMultiLvlLbl val="0"/>
      </c:catAx>
      <c:valAx>
        <c:axId val="59089078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545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75"/>
          <c:w val="1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Summary!$B$29:$S$29</c:f>
              <c:numCache>
                <c:ptCount val="18"/>
                <c:pt idx="0">
                  <c:v>0.002</c:v>
                </c:pt>
                <c:pt idx="1">
                  <c:v>0.005</c:v>
                </c:pt>
                <c:pt idx="2">
                  <c:v>0.0040412408</c:v>
                </c:pt>
                <c:pt idx="3">
                  <c:v>0.004</c:v>
                </c:pt>
                <c:pt idx="4">
                  <c:v>0.00392867238</c:v>
                </c:pt>
                <c:pt idx="5">
                  <c:v>0.003</c:v>
                </c:pt>
                <c:pt idx="6">
                  <c:v>0.004</c:v>
                </c:pt>
                <c:pt idx="7">
                  <c:v>0.004</c:v>
                </c:pt>
                <c:pt idx="8">
                  <c:v>0.005</c:v>
                </c:pt>
                <c:pt idx="9">
                  <c:v>0.004</c:v>
                </c:pt>
                <c:pt idx="10">
                  <c:v>0.005</c:v>
                </c:pt>
                <c:pt idx="11">
                  <c:v>0.006</c:v>
                </c:pt>
                <c:pt idx="12">
                  <c:v>0.006</c:v>
                </c:pt>
                <c:pt idx="13">
                  <c:v>0.007</c:v>
                </c:pt>
                <c:pt idx="14">
                  <c:v>0.005</c:v>
                </c:pt>
                <c:pt idx="15">
                  <c:v>0.009</c:v>
                </c:pt>
                <c:pt idx="16">
                  <c:v>0.008</c:v>
                </c:pt>
              </c:numCache>
            </c:numRef>
          </c:val>
        </c:ser>
        <c:gapWidth val="0"/>
        <c:axId val="62039655"/>
        <c:axId val="21485984"/>
      </c:barChart>
      <c:dateAx>
        <c:axId val="6203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485984"/>
        <c:crosses val="autoZero"/>
        <c:auto val="0"/>
        <c:majorUnit val="3"/>
        <c:majorTimeUnit val="months"/>
        <c:noMultiLvlLbl val="0"/>
      </c:dateAx>
      <c:valAx>
        <c:axId val="21485984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39655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0.04575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0.04625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152400</xdr:rowOff>
    </xdr:from>
    <xdr:to>
      <xdr:col>12</xdr:col>
      <xdr:colOff>400050</xdr:colOff>
      <xdr:row>22</xdr:row>
      <xdr:rowOff>19050</xdr:rowOff>
    </xdr:to>
    <xdr:graphicFrame>
      <xdr:nvGraphicFramePr>
        <xdr:cNvPr id="1" name="Chart 18"/>
        <xdr:cNvGraphicFramePr/>
      </xdr:nvGraphicFramePr>
      <xdr:xfrm>
        <a:off x="676275" y="523875"/>
        <a:ext cx="7038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23</xdr:row>
      <xdr:rowOff>66675</xdr:rowOff>
    </xdr:from>
    <xdr:to>
      <xdr:col>12</xdr:col>
      <xdr:colOff>371475</xdr:colOff>
      <xdr:row>41</xdr:row>
      <xdr:rowOff>38100</xdr:rowOff>
    </xdr:to>
    <xdr:graphicFrame>
      <xdr:nvGraphicFramePr>
        <xdr:cNvPr id="2" name="Chart 19"/>
        <xdr:cNvGraphicFramePr/>
      </xdr:nvGraphicFramePr>
      <xdr:xfrm>
        <a:off x="676275" y="3838575"/>
        <a:ext cx="70104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42</xdr:row>
      <xdr:rowOff>28575</xdr:rowOff>
    </xdr:from>
    <xdr:to>
      <xdr:col>12</xdr:col>
      <xdr:colOff>333375</xdr:colOff>
      <xdr:row>63</xdr:row>
      <xdr:rowOff>28575</xdr:rowOff>
    </xdr:to>
    <xdr:graphicFrame>
      <xdr:nvGraphicFramePr>
        <xdr:cNvPr id="3" name="Chart 20"/>
        <xdr:cNvGraphicFramePr/>
      </xdr:nvGraphicFramePr>
      <xdr:xfrm>
        <a:off x="695325" y="6877050"/>
        <a:ext cx="69532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123825</xdr:colOff>
      <xdr:row>64</xdr:row>
      <xdr:rowOff>123825</xdr:rowOff>
    </xdr:from>
    <xdr:to>
      <xdr:col>12</xdr:col>
      <xdr:colOff>304800</xdr:colOff>
      <xdr:row>84</xdr:row>
      <xdr:rowOff>0</xdr:rowOff>
    </xdr:to>
    <xdr:graphicFrame>
      <xdr:nvGraphicFramePr>
        <xdr:cNvPr id="4" name="Chart 21"/>
        <xdr:cNvGraphicFramePr/>
      </xdr:nvGraphicFramePr>
      <xdr:xfrm>
        <a:off x="733425" y="10534650"/>
        <a:ext cx="688657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600075</xdr:colOff>
      <xdr:row>3</xdr:row>
      <xdr:rowOff>0</xdr:rowOff>
    </xdr:from>
    <xdr:to>
      <xdr:col>24</xdr:col>
      <xdr:colOff>257175</xdr:colOff>
      <xdr:row>22</xdr:row>
      <xdr:rowOff>19050</xdr:rowOff>
    </xdr:to>
    <xdr:graphicFrame>
      <xdr:nvGraphicFramePr>
        <xdr:cNvPr id="5" name="Chart 22"/>
        <xdr:cNvGraphicFramePr/>
      </xdr:nvGraphicFramePr>
      <xdr:xfrm>
        <a:off x="7915275" y="533400"/>
        <a:ext cx="6972300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</xdr:colOff>
      <xdr:row>23</xdr:row>
      <xdr:rowOff>57150</xdr:rowOff>
    </xdr:from>
    <xdr:to>
      <xdr:col>24</xdr:col>
      <xdr:colOff>266700</xdr:colOff>
      <xdr:row>41</xdr:row>
      <xdr:rowOff>38100</xdr:rowOff>
    </xdr:to>
    <xdr:graphicFrame>
      <xdr:nvGraphicFramePr>
        <xdr:cNvPr id="6" name="Chart 23"/>
        <xdr:cNvGraphicFramePr/>
      </xdr:nvGraphicFramePr>
      <xdr:xfrm>
        <a:off x="7962900" y="3829050"/>
        <a:ext cx="6934200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42</xdr:row>
      <xdr:rowOff>38100</xdr:rowOff>
    </xdr:from>
    <xdr:to>
      <xdr:col>24</xdr:col>
      <xdr:colOff>285750</xdr:colOff>
      <xdr:row>63</xdr:row>
      <xdr:rowOff>38100</xdr:rowOff>
    </xdr:to>
    <xdr:graphicFrame>
      <xdr:nvGraphicFramePr>
        <xdr:cNvPr id="7" name="Chart 24"/>
        <xdr:cNvGraphicFramePr/>
      </xdr:nvGraphicFramePr>
      <xdr:xfrm>
        <a:off x="7972425" y="6886575"/>
        <a:ext cx="6943725" cy="3400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64</xdr:row>
      <xdr:rowOff>123825</xdr:rowOff>
    </xdr:from>
    <xdr:to>
      <xdr:col>24</xdr:col>
      <xdr:colOff>76200</xdr:colOff>
      <xdr:row>84</xdr:row>
      <xdr:rowOff>9525</xdr:rowOff>
    </xdr:to>
    <xdr:graphicFrame>
      <xdr:nvGraphicFramePr>
        <xdr:cNvPr id="8" name="Chart 27"/>
        <xdr:cNvGraphicFramePr/>
      </xdr:nvGraphicFramePr>
      <xdr:xfrm>
        <a:off x="7924800" y="10534650"/>
        <a:ext cx="6781800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0.0295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0.0295</cdr:x>
      <cdr:y>0.04375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0.01875</cdr:x>
      <cdr:y>0.04225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</cdr:x>
      <cdr:y>0.04675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190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50</xdr:row>
      <xdr:rowOff>0</xdr:rowOff>
    </xdr:from>
    <xdr:to>
      <xdr:col>5</xdr:col>
      <xdr:colOff>419100</xdr:colOff>
      <xdr:row>69</xdr:row>
      <xdr:rowOff>19050</xdr:rowOff>
    </xdr:to>
    <xdr:graphicFrame>
      <xdr:nvGraphicFramePr>
        <xdr:cNvPr id="1" name="Chart 1"/>
        <xdr:cNvGraphicFramePr/>
      </xdr:nvGraphicFramePr>
      <xdr:xfrm>
        <a:off x="66675" y="8096250"/>
        <a:ext cx="68484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71</xdr:row>
      <xdr:rowOff>9525</xdr:rowOff>
    </xdr:from>
    <xdr:to>
      <xdr:col>5</xdr:col>
      <xdr:colOff>409575</xdr:colOff>
      <xdr:row>89</xdr:row>
      <xdr:rowOff>9525</xdr:rowOff>
    </xdr:to>
    <xdr:graphicFrame>
      <xdr:nvGraphicFramePr>
        <xdr:cNvPr id="2" name="Chart 2"/>
        <xdr:cNvGraphicFramePr/>
      </xdr:nvGraphicFramePr>
      <xdr:xfrm>
        <a:off x="66675" y="11506200"/>
        <a:ext cx="68389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91</xdr:row>
      <xdr:rowOff>38100</xdr:rowOff>
    </xdr:from>
    <xdr:to>
      <xdr:col>5</xdr:col>
      <xdr:colOff>409575</xdr:colOff>
      <xdr:row>112</xdr:row>
      <xdr:rowOff>28575</xdr:rowOff>
    </xdr:to>
    <xdr:graphicFrame>
      <xdr:nvGraphicFramePr>
        <xdr:cNvPr id="3" name="Chart 3"/>
        <xdr:cNvGraphicFramePr/>
      </xdr:nvGraphicFramePr>
      <xdr:xfrm>
        <a:off x="104775" y="14773275"/>
        <a:ext cx="68008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114</xdr:row>
      <xdr:rowOff>0</xdr:rowOff>
    </xdr:from>
    <xdr:to>
      <xdr:col>5</xdr:col>
      <xdr:colOff>400050</xdr:colOff>
      <xdr:row>133</xdr:row>
      <xdr:rowOff>152400</xdr:rowOff>
    </xdr:to>
    <xdr:graphicFrame>
      <xdr:nvGraphicFramePr>
        <xdr:cNvPr id="4" name="Chart 4"/>
        <xdr:cNvGraphicFramePr/>
      </xdr:nvGraphicFramePr>
      <xdr:xfrm>
        <a:off x="76200" y="18459450"/>
        <a:ext cx="68199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135</xdr:row>
      <xdr:rowOff>152400</xdr:rowOff>
    </xdr:from>
    <xdr:to>
      <xdr:col>5</xdr:col>
      <xdr:colOff>419100</xdr:colOff>
      <xdr:row>158</xdr:row>
      <xdr:rowOff>0</xdr:rowOff>
    </xdr:to>
    <xdr:graphicFrame>
      <xdr:nvGraphicFramePr>
        <xdr:cNvPr id="5" name="Chart 5"/>
        <xdr:cNvGraphicFramePr/>
      </xdr:nvGraphicFramePr>
      <xdr:xfrm>
        <a:off x="76200" y="22012275"/>
        <a:ext cx="68389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160</xdr:row>
      <xdr:rowOff>9525</xdr:rowOff>
    </xdr:from>
    <xdr:to>
      <xdr:col>5</xdr:col>
      <xdr:colOff>447675</xdr:colOff>
      <xdr:row>179</xdr:row>
      <xdr:rowOff>0</xdr:rowOff>
    </xdr:to>
    <xdr:graphicFrame>
      <xdr:nvGraphicFramePr>
        <xdr:cNvPr id="6" name="Chart 6"/>
        <xdr:cNvGraphicFramePr/>
      </xdr:nvGraphicFramePr>
      <xdr:xfrm>
        <a:off x="85725" y="25917525"/>
        <a:ext cx="685800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181</xdr:row>
      <xdr:rowOff>9525</xdr:rowOff>
    </xdr:from>
    <xdr:to>
      <xdr:col>5</xdr:col>
      <xdr:colOff>419100</xdr:colOff>
      <xdr:row>201</xdr:row>
      <xdr:rowOff>19050</xdr:rowOff>
    </xdr:to>
    <xdr:graphicFrame>
      <xdr:nvGraphicFramePr>
        <xdr:cNvPr id="7" name="Chart 7"/>
        <xdr:cNvGraphicFramePr/>
      </xdr:nvGraphicFramePr>
      <xdr:xfrm>
        <a:off x="114300" y="29317950"/>
        <a:ext cx="680085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202</xdr:row>
      <xdr:rowOff>38100</xdr:rowOff>
    </xdr:from>
    <xdr:to>
      <xdr:col>5</xdr:col>
      <xdr:colOff>419100</xdr:colOff>
      <xdr:row>220</xdr:row>
      <xdr:rowOff>152400</xdr:rowOff>
    </xdr:to>
    <xdr:graphicFrame>
      <xdr:nvGraphicFramePr>
        <xdr:cNvPr id="8" name="Chart 9"/>
        <xdr:cNvGraphicFramePr/>
      </xdr:nvGraphicFramePr>
      <xdr:xfrm>
        <a:off x="142875" y="32746950"/>
        <a:ext cx="677227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133350</xdr:rowOff>
    </xdr:from>
    <xdr:to>
      <xdr:col>0</xdr:col>
      <xdr:colOff>209550</xdr:colOff>
      <xdr:row>1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9525" y="1333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T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3" width="11.8515625" style="1" customWidth="1"/>
    <col min="4" max="4" width="11.7109375" style="1" customWidth="1"/>
    <col min="5" max="10" width="11.8515625" style="1" customWidth="1"/>
    <col min="11" max="11" width="11.7109375" style="1" customWidth="1"/>
    <col min="12" max="20" width="11.8515625" style="1" customWidth="1"/>
    <col min="21" max="16384" width="9.140625" style="1" customWidth="1"/>
  </cols>
  <sheetData>
    <row r="2" ht="12.75">
      <c r="A2" s="38" t="s">
        <v>46</v>
      </c>
    </row>
    <row r="3" spans="1:20" s="21" customFormat="1" ht="12.75">
      <c r="A3" s="18"/>
      <c r="B3" s="19">
        <v>36677</v>
      </c>
      <c r="C3" s="19">
        <v>36769</v>
      </c>
      <c r="D3" s="19">
        <v>36860</v>
      </c>
      <c r="E3" s="19">
        <v>36950</v>
      </c>
      <c r="F3" s="19">
        <v>37042</v>
      </c>
      <c r="G3" s="19">
        <v>37134</v>
      </c>
      <c r="H3" s="20">
        <v>37225</v>
      </c>
      <c r="I3" s="20">
        <v>37315</v>
      </c>
      <c r="J3" s="20">
        <v>37407</v>
      </c>
      <c r="K3" s="20">
        <v>37499</v>
      </c>
      <c r="L3" s="20">
        <v>37590</v>
      </c>
      <c r="M3" s="20">
        <v>37680</v>
      </c>
      <c r="N3" s="20">
        <v>37771</v>
      </c>
      <c r="O3" s="20">
        <v>37864</v>
      </c>
      <c r="P3" s="20">
        <v>37955</v>
      </c>
      <c r="Q3" s="20">
        <v>38046</v>
      </c>
      <c r="R3" s="20">
        <v>38135</v>
      </c>
      <c r="S3" s="20">
        <v>38229</v>
      </c>
      <c r="T3" s="20">
        <v>38321</v>
      </c>
    </row>
    <row r="4" spans="1:18" ht="12.75">
      <c r="A4" s="3" t="s">
        <v>14</v>
      </c>
      <c r="B4" s="4">
        <v>182789</v>
      </c>
      <c r="C4" s="4">
        <v>180177</v>
      </c>
      <c r="D4" s="4">
        <v>178658</v>
      </c>
      <c r="E4" s="4">
        <v>176709</v>
      </c>
      <c r="F4" s="4">
        <v>173342</v>
      </c>
      <c r="G4" s="4">
        <v>168934</v>
      </c>
      <c r="H4" s="4">
        <v>165028</v>
      </c>
      <c r="I4" s="4">
        <v>160775</v>
      </c>
      <c r="J4" s="4">
        <v>156344</v>
      </c>
      <c r="K4" s="4">
        <v>150622</v>
      </c>
      <c r="L4" s="22">
        <v>143816</v>
      </c>
      <c r="M4" s="24">
        <v>138795</v>
      </c>
      <c r="N4" s="22">
        <v>129743</v>
      </c>
      <c r="O4" s="22">
        <v>122858</v>
      </c>
      <c r="P4" s="22">
        <v>115755</v>
      </c>
      <c r="Q4" s="22">
        <v>108654</v>
      </c>
      <c r="R4" s="22">
        <v>102601</v>
      </c>
    </row>
    <row r="5" spans="1:18" ht="12.75">
      <c r="A5" s="3" t="s">
        <v>0</v>
      </c>
      <c r="B5" s="4">
        <f>SUM(B6:B7)</f>
        <v>182789</v>
      </c>
      <c r="C5" s="4">
        <f aca="true" t="shared" si="0" ref="C5:N5">SUM(C6:C7)</f>
        <v>180177</v>
      </c>
      <c r="D5" s="4">
        <f t="shared" si="0"/>
        <v>178658</v>
      </c>
      <c r="E5" s="4">
        <f t="shared" si="0"/>
        <v>176709</v>
      </c>
      <c r="F5" s="4">
        <f t="shared" si="0"/>
        <v>173342</v>
      </c>
      <c r="G5" s="4">
        <f t="shared" si="0"/>
        <v>168935</v>
      </c>
      <c r="H5" s="4">
        <f t="shared" si="0"/>
        <v>165028</v>
      </c>
      <c r="I5" s="4">
        <f t="shared" si="0"/>
        <v>160775</v>
      </c>
      <c r="J5" s="4">
        <f t="shared" si="0"/>
        <v>156344</v>
      </c>
      <c r="K5" s="4">
        <f t="shared" si="0"/>
        <v>150622</v>
      </c>
      <c r="L5" s="4">
        <f t="shared" si="0"/>
        <v>143818</v>
      </c>
      <c r="M5" s="4">
        <f t="shared" si="0"/>
        <v>138795</v>
      </c>
      <c r="N5" s="4">
        <f t="shared" si="0"/>
        <v>129743</v>
      </c>
      <c r="O5" s="4">
        <f>SUM(O6:O7)</f>
        <v>122858</v>
      </c>
      <c r="P5" s="4">
        <f>SUM(P6:P7)</f>
        <v>115759</v>
      </c>
      <c r="Q5" s="4">
        <f>SUM(Q6:Q7)</f>
        <v>108654</v>
      </c>
      <c r="R5" s="4">
        <f>SUM(R6:R7)</f>
        <v>102601</v>
      </c>
    </row>
    <row r="6" spans="1:18" ht="12.75">
      <c r="A6" s="3" t="s">
        <v>8</v>
      </c>
      <c r="B6" s="4">
        <v>164289</v>
      </c>
      <c r="C6" s="4">
        <v>161677</v>
      </c>
      <c r="D6" s="4">
        <v>160158</v>
      </c>
      <c r="E6" s="4">
        <v>158209</v>
      </c>
      <c r="F6" s="4">
        <v>154842</v>
      </c>
      <c r="G6" s="4">
        <v>150435</v>
      </c>
      <c r="H6" s="4">
        <v>146528</v>
      </c>
      <c r="I6" s="4">
        <v>142275</v>
      </c>
      <c r="J6" s="4">
        <v>137844</v>
      </c>
      <c r="K6" s="4">
        <v>132122</v>
      </c>
      <c r="L6" s="22">
        <v>125318</v>
      </c>
      <c r="M6" s="22">
        <v>120295</v>
      </c>
      <c r="N6" s="22">
        <v>111243</v>
      </c>
      <c r="O6" s="22">
        <v>104358</v>
      </c>
      <c r="P6" s="22">
        <v>97259</v>
      </c>
      <c r="Q6" s="22">
        <v>90154</v>
      </c>
      <c r="R6" s="22">
        <v>84101</v>
      </c>
    </row>
    <row r="7" spans="1:18" ht="12.75">
      <c r="A7" s="3" t="s">
        <v>1</v>
      </c>
      <c r="B7" s="4">
        <v>18500</v>
      </c>
      <c r="C7" s="4">
        <v>18500</v>
      </c>
      <c r="D7" s="4">
        <v>18500</v>
      </c>
      <c r="E7" s="4">
        <v>18500</v>
      </c>
      <c r="F7" s="4">
        <v>18500</v>
      </c>
      <c r="G7" s="4">
        <v>18500</v>
      </c>
      <c r="H7" s="4">
        <v>18500</v>
      </c>
      <c r="I7" s="4">
        <v>18500</v>
      </c>
      <c r="J7" s="4">
        <v>18500</v>
      </c>
      <c r="K7" s="4">
        <v>18500</v>
      </c>
      <c r="L7" s="22">
        <v>18500</v>
      </c>
      <c r="M7" s="22">
        <v>18500</v>
      </c>
      <c r="N7" s="22">
        <v>18500</v>
      </c>
      <c r="O7" s="22">
        <v>18500</v>
      </c>
      <c r="P7" s="22">
        <v>18500</v>
      </c>
      <c r="Q7" s="22">
        <v>18500</v>
      </c>
      <c r="R7" s="22">
        <v>18500</v>
      </c>
    </row>
    <row r="8" spans="1:18" ht="12.75">
      <c r="A8" s="3" t="s">
        <v>33</v>
      </c>
      <c r="B8" s="5">
        <f>+B7/B5</f>
        <v>0.10120959138679024</v>
      </c>
      <c r="C8" s="5">
        <f aca="true" t="shared" si="1" ref="C8:R8">+C7/C5</f>
        <v>0.10267681224573613</v>
      </c>
      <c r="D8" s="5">
        <f t="shared" si="1"/>
        <v>0.10354979905741696</v>
      </c>
      <c r="E8" s="5">
        <f t="shared" si="1"/>
        <v>0.10469189458375068</v>
      </c>
      <c r="F8" s="5">
        <f t="shared" si="1"/>
        <v>0.10672543295912128</v>
      </c>
      <c r="G8" s="5">
        <f t="shared" si="1"/>
        <v>0.10950957468848965</v>
      </c>
      <c r="H8" s="5">
        <f t="shared" si="1"/>
        <v>0.11210218871949003</v>
      </c>
      <c r="I8" s="5">
        <f t="shared" si="1"/>
        <v>0.11506764111335718</v>
      </c>
      <c r="J8" s="5">
        <f t="shared" si="1"/>
        <v>0.11832881338586707</v>
      </c>
      <c r="K8" s="5">
        <f t="shared" si="1"/>
        <v>0.12282402305108152</v>
      </c>
      <c r="L8" s="5">
        <f t="shared" si="1"/>
        <v>0.12863480231959837</v>
      </c>
      <c r="M8" s="5">
        <f t="shared" si="1"/>
        <v>0.13329010411037862</v>
      </c>
      <c r="N8" s="5">
        <f t="shared" si="1"/>
        <v>0.14258958094078295</v>
      </c>
      <c r="O8" s="5">
        <f t="shared" si="1"/>
        <v>0.1505803447882922</v>
      </c>
      <c r="P8" s="5">
        <f t="shared" si="1"/>
        <v>0.1598147876191052</v>
      </c>
      <c r="Q8" s="5">
        <f t="shared" si="1"/>
        <v>0.17026524564213005</v>
      </c>
      <c r="R8" s="5">
        <f t="shared" si="1"/>
        <v>0.18031013342949873</v>
      </c>
    </row>
    <row r="9" spans="1:18" ht="12.75">
      <c r="A9" s="3" t="s">
        <v>15</v>
      </c>
      <c r="B9" s="5">
        <v>0.0735</v>
      </c>
      <c r="C9" s="5">
        <v>0.0767</v>
      </c>
      <c r="D9" s="5">
        <v>0.0734</v>
      </c>
      <c r="E9" s="5">
        <v>0.0714</v>
      </c>
      <c r="F9" s="5">
        <v>0.0787</v>
      </c>
      <c r="G9" s="5">
        <v>0.088</v>
      </c>
      <c r="H9" s="5">
        <v>0.0935</v>
      </c>
      <c r="I9" s="5">
        <v>0.0988</v>
      </c>
      <c r="J9" s="5">
        <v>0.1037</v>
      </c>
      <c r="K9" s="5">
        <v>0.1109</v>
      </c>
      <c r="L9" s="5">
        <v>0.1207</v>
      </c>
      <c r="M9" s="5">
        <v>0.1265</v>
      </c>
      <c r="N9" s="6">
        <v>0.1376</v>
      </c>
      <c r="O9" s="6">
        <v>0.1419</v>
      </c>
      <c r="P9" s="6">
        <v>0.1467</v>
      </c>
      <c r="Q9" s="6">
        <v>0.1518</v>
      </c>
      <c r="R9" s="6">
        <v>0.155</v>
      </c>
    </row>
    <row r="10" spans="1:18" ht="12.75">
      <c r="A10" s="3" t="s">
        <v>16</v>
      </c>
      <c r="B10" s="7">
        <v>0.0189</v>
      </c>
      <c r="C10" s="7">
        <v>0.0206</v>
      </c>
      <c r="D10" s="7">
        <v>0.0171</v>
      </c>
      <c r="E10" s="7">
        <v>0.0168</v>
      </c>
      <c r="F10" s="7">
        <v>0.028</v>
      </c>
      <c r="G10" s="7">
        <v>0.035</v>
      </c>
      <c r="H10" s="7">
        <v>0.0332</v>
      </c>
      <c r="I10" s="7">
        <v>0.0356</v>
      </c>
      <c r="J10" s="7">
        <v>0.0374</v>
      </c>
      <c r="K10" s="7">
        <v>0.0466</v>
      </c>
      <c r="L10" s="7">
        <v>0.0581</v>
      </c>
      <c r="M10" s="7">
        <v>0.0507</v>
      </c>
      <c r="N10" s="6">
        <v>0.0726</v>
      </c>
      <c r="O10" s="6">
        <v>0.0531</v>
      </c>
      <c r="P10" s="6">
        <v>0.0578</v>
      </c>
      <c r="Q10" s="6">
        <v>0.0613</v>
      </c>
      <c r="R10" s="6">
        <v>0.0557</v>
      </c>
    </row>
    <row r="11" spans="1:18" s="22" customFormat="1" ht="12.75">
      <c r="A11" s="4" t="s">
        <v>39</v>
      </c>
      <c r="B11" s="4">
        <v>1075</v>
      </c>
      <c r="C11" s="4">
        <v>1043</v>
      </c>
      <c r="D11" s="4">
        <v>1455</v>
      </c>
      <c r="E11" s="4">
        <v>995</v>
      </c>
      <c r="F11" s="4">
        <v>1573</v>
      </c>
      <c r="G11" s="4">
        <v>1621</v>
      </c>
      <c r="H11" s="4">
        <v>1698</v>
      </c>
      <c r="I11" s="4">
        <v>1619</v>
      </c>
      <c r="J11" s="4">
        <v>1565</v>
      </c>
      <c r="K11" s="4">
        <v>1565</v>
      </c>
      <c r="L11" s="22">
        <v>1942</v>
      </c>
      <c r="M11" s="22">
        <v>2263</v>
      </c>
      <c r="N11" s="22">
        <v>1020</v>
      </c>
      <c r="O11" s="22">
        <v>0</v>
      </c>
      <c r="P11" s="22">
        <v>0</v>
      </c>
      <c r="Q11" s="22">
        <v>0</v>
      </c>
      <c r="R11" s="22">
        <v>0</v>
      </c>
    </row>
    <row r="12" spans="1:18" s="22" customFormat="1" ht="12.75">
      <c r="A12" s="4" t="s">
        <v>17</v>
      </c>
      <c r="B12" s="4">
        <v>4995</v>
      </c>
      <c r="C12" s="4">
        <v>4995</v>
      </c>
      <c r="D12" s="4">
        <v>4995</v>
      </c>
      <c r="E12" s="4">
        <v>4995</v>
      </c>
      <c r="F12" s="4">
        <v>4995</v>
      </c>
      <c r="G12" s="4">
        <v>4995</v>
      </c>
      <c r="H12" s="4">
        <v>4995</v>
      </c>
      <c r="I12" s="4">
        <v>4995</v>
      </c>
      <c r="J12" s="4">
        <v>4995</v>
      </c>
      <c r="K12" s="4">
        <v>4995</v>
      </c>
      <c r="L12" s="22">
        <v>4995</v>
      </c>
      <c r="M12" s="22">
        <v>4995</v>
      </c>
      <c r="N12" s="22">
        <v>4995</v>
      </c>
      <c r="O12" s="22">
        <v>4995</v>
      </c>
      <c r="P12" s="22">
        <v>4995</v>
      </c>
      <c r="Q12" s="22">
        <v>4995</v>
      </c>
      <c r="R12" s="22">
        <v>4995</v>
      </c>
    </row>
    <row r="13" spans="1:18" ht="12.75">
      <c r="A13" s="3" t="s">
        <v>18</v>
      </c>
      <c r="B13" s="5">
        <f>+B12/B4</f>
        <v>0.02732658967443336</v>
      </c>
      <c r="C13" s="5">
        <f aca="true" t="shared" si="2" ref="C13:R13">+C12/C4</f>
        <v>0.02772273930634876</v>
      </c>
      <c r="D13" s="5">
        <f t="shared" si="2"/>
        <v>0.02795844574550258</v>
      </c>
      <c r="E13" s="5">
        <f t="shared" si="2"/>
        <v>0.028266811537612686</v>
      </c>
      <c r="F13" s="5">
        <f t="shared" si="2"/>
        <v>0.028815866898962744</v>
      </c>
      <c r="G13" s="5">
        <f t="shared" si="2"/>
        <v>0.029567760190370204</v>
      </c>
      <c r="H13" s="5">
        <f t="shared" si="2"/>
        <v>0.03026759095426231</v>
      </c>
      <c r="I13" s="5">
        <f t="shared" si="2"/>
        <v>0.03106826310060644</v>
      </c>
      <c r="J13" s="5">
        <f t="shared" si="2"/>
        <v>0.03194877961418411</v>
      </c>
      <c r="K13" s="5">
        <f t="shared" si="2"/>
        <v>0.03316248622379201</v>
      </c>
      <c r="L13" s="5">
        <f t="shared" si="2"/>
        <v>0.03473187962396396</v>
      </c>
      <c r="M13" s="5">
        <f t="shared" si="2"/>
        <v>0.03598832810980222</v>
      </c>
      <c r="N13" s="5">
        <f t="shared" si="2"/>
        <v>0.038499186854011394</v>
      </c>
      <c r="O13" s="5">
        <f t="shared" si="2"/>
        <v>0.04065669309283889</v>
      </c>
      <c r="P13" s="5">
        <f t="shared" si="2"/>
        <v>0.04315148373720357</v>
      </c>
      <c r="Q13" s="5">
        <f t="shared" si="2"/>
        <v>0.04597161632337512</v>
      </c>
      <c r="R13" s="5">
        <f t="shared" si="2"/>
        <v>0.04868373602596466</v>
      </c>
    </row>
    <row r="14" spans="1:18" ht="12.75">
      <c r="A14" s="3" t="s">
        <v>2</v>
      </c>
      <c r="B14" s="4">
        <v>0</v>
      </c>
      <c r="C14" s="4">
        <f>B18</f>
        <v>0</v>
      </c>
      <c r="D14" s="4">
        <f>C18</f>
        <v>0</v>
      </c>
      <c r="E14" s="4">
        <f>D18</f>
        <v>0</v>
      </c>
      <c r="F14" s="4">
        <f>E18</f>
        <v>0</v>
      </c>
      <c r="G14" s="4">
        <f>F18</f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</row>
    <row r="15" spans="1:18" ht="12.75">
      <c r="A15" s="3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1">
        <v>2</v>
      </c>
      <c r="M15" s="1">
        <v>0</v>
      </c>
      <c r="N15" s="1">
        <v>0</v>
      </c>
      <c r="O15" s="1">
        <v>0</v>
      </c>
      <c r="P15" s="1">
        <v>4</v>
      </c>
      <c r="Q15" s="1">
        <v>0</v>
      </c>
      <c r="R15" s="1">
        <v>0</v>
      </c>
    </row>
    <row r="16" spans="1:18" ht="12.75">
      <c r="A16" s="3" t="s">
        <v>45</v>
      </c>
      <c r="B16" s="7"/>
      <c r="C16" s="7">
        <f aca="true" t="shared" si="3" ref="C16:R16">1-(1-C15/B4)^4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2.307556960479129E-05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5.311203318347779E-05</v>
      </c>
      <c r="M16" s="7">
        <f t="shared" si="3"/>
        <v>0</v>
      </c>
      <c r="N16" s="7">
        <f t="shared" si="3"/>
        <v>0</v>
      </c>
      <c r="O16" s="7">
        <f t="shared" si="3"/>
        <v>0</v>
      </c>
      <c r="P16" s="7">
        <f t="shared" si="3"/>
        <v>0.0001302252895787337</v>
      </c>
      <c r="Q16" s="7">
        <f t="shared" si="3"/>
        <v>0</v>
      </c>
      <c r="R16" s="7">
        <f t="shared" si="3"/>
        <v>0</v>
      </c>
    </row>
    <row r="17" spans="1:18" ht="12.75">
      <c r="A17" s="3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1">
        <v>2</v>
      </c>
      <c r="M17" s="1">
        <v>0</v>
      </c>
      <c r="N17" s="1">
        <v>0</v>
      </c>
      <c r="O17" s="1">
        <v>0</v>
      </c>
      <c r="P17" s="1">
        <v>4</v>
      </c>
      <c r="Q17" s="1">
        <v>0</v>
      </c>
      <c r="R17" s="1">
        <v>0</v>
      </c>
    </row>
    <row r="18" spans="1:18" ht="12.75">
      <c r="A18" s="3" t="s">
        <v>43</v>
      </c>
      <c r="B18" s="4">
        <f aca="true" t="shared" si="4" ref="B18:G18">B14+B15-B17</f>
        <v>0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aca="true" t="shared" si="5" ref="H18:R18">H14+H15-H17</f>
        <v>0</v>
      </c>
      <c r="I18" s="4">
        <f t="shared" si="5"/>
        <v>0</v>
      </c>
      <c r="J18" s="4">
        <f t="shared" si="5"/>
        <v>0</v>
      </c>
      <c r="K18" s="4">
        <f t="shared" si="5"/>
        <v>0</v>
      </c>
      <c r="L18" s="4">
        <f t="shared" si="5"/>
        <v>0</v>
      </c>
      <c r="M18" s="4">
        <f t="shared" si="5"/>
        <v>0</v>
      </c>
      <c r="N18" s="4">
        <f t="shared" si="5"/>
        <v>0</v>
      </c>
      <c r="O18" s="4">
        <f t="shared" si="5"/>
        <v>0</v>
      </c>
      <c r="P18" s="4">
        <f t="shared" si="5"/>
        <v>0</v>
      </c>
      <c r="Q18" s="4">
        <f t="shared" si="5"/>
        <v>0</v>
      </c>
      <c r="R18" s="4">
        <f t="shared" si="5"/>
        <v>0</v>
      </c>
    </row>
    <row r="19" spans="1:18" ht="12.75">
      <c r="A19" s="3" t="s">
        <v>9</v>
      </c>
      <c r="B19" s="37" t="s">
        <v>3</v>
      </c>
      <c r="C19" s="37" t="s">
        <v>3</v>
      </c>
      <c r="D19" s="37" t="s">
        <v>3</v>
      </c>
      <c r="E19" s="37" t="s">
        <v>3</v>
      </c>
      <c r="F19" s="37" t="s">
        <v>3</v>
      </c>
      <c r="G19" s="37" t="s">
        <v>3</v>
      </c>
      <c r="H19" s="37" t="s">
        <v>3</v>
      </c>
      <c r="I19" s="37" t="s">
        <v>3</v>
      </c>
      <c r="J19" s="37" t="s">
        <v>3</v>
      </c>
      <c r="K19" s="37" t="s">
        <v>3</v>
      </c>
      <c r="L19" s="37" t="s">
        <v>3</v>
      </c>
      <c r="M19" s="37" t="s">
        <v>3</v>
      </c>
      <c r="N19" s="37" t="s">
        <v>3</v>
      </c>
      <c r="O19" s="37" t="s">
        <v>3</v>
      </c>
      <c r="P19" s="37" t="s">
        <v>3</v>
      </c>
      <c r="Q19" s="37" t="s">
        <v>3</v>
      </c>
      <c r="R19" s="37" t="s">
        <v>3</v>
      </c>
    </row>
    <row r="20" spans="1:18" ht="12.75">
      <c r="A20" s="3" t="s">
        <v>37</v>
      </c>
      <c r="B20" s="5">
        <v>0.02</v>
      </c>
      <c r="C20" s="5">
        <v>0.0097</v>
      </c>
      <c r="D20" s="5">
        <v>0.0098</v>
      </c>
      <c r="E20" s="5">
        <v>0.0105</v>
      </c>
      <c r="F20" s="5">
        <v>0.0138</v>
      </c>
      <c r="G20" s="5">
        <v>0.0143</v>
      </c>
      <c r="H20" s="8">
        <v>0.0142</v>
      </c>
      <c r="I20" s="8">
        <v>0.0186</v>
      </c>
      <c r="J20" s="8">
        <v>0.018</v>
      </c>
      <c r="K20" s="8">
        <v>0.0166</v>
      </c>
      <c r="L20" s="8">
        <v>0.0173</v>
      </c>
      <c r="M20" s="8">
        <v>0.0166</v>
      </c>
      <c r="N20" s="8">
        <v>0.0184</v>
      </c>
      <c r="O20" s="8">
        <v>0.0177</v>
      </c>
      <c r="P20" s="8">
        <v>0.0182</v>
      </c>
      <c r="Q20" s="8">
        <v>0.017</v>
      </c>
      <c r="R20" s="8">
        <v>0.0166</v>
      </c>
    </row>
    <row r="21" spans="1:18" s="22" customFormat="1" ht="12.75">
      <c r="A21" s="4" t="s">
        <v>38</v>
      </c>
      <c r="B21" s="36">
        <v>0</v>
      </c>
      <c r="C21" s="36">
        <v>506</v>
      </c>
      <c r="D21" s="36">
        <v>564</v>
      </c>
      <c r="E21" s="36">
        <v>582</v>
      </c>
      <c r="F21" s="36">
        <v>560</v>
      </c>
      <c r="G21" s="36">
        <v>548</v>
      </c>
      <c r="H21" s="36">
        <v>533</v>
      </c>
      <c r="I21" s="36">
        <v>618</v>
      </c>
      <c r="J21" s="36">
        <v>490</v>
      </c>
      <c r="K21" s="36">
        <v>517</v>
      </c>
      <c r="L21" s="36">
        <v>491</v>
      </c>
      <c r="M21" s="36">
        <v>407</v>
      </c>
      <c r="N21" s="22">
        <v>403</v>
      </c>
      <c r="O21" s="22">
        <v>385</v>
      </c>
      <c r="P21" s="22">
        <v>315</v>
      </c>
      <c r="Q21" s="22">
        <v>401</v>
      </c>
      <c r="R21" s="22">
        <v>368</v>
      </c>
    </row>
    <row r="22" spans="1:18" ht="12.75">
      <c r="A22" s="3" t="s">
        <v>42</v>
      </c>
      <c r="B22" s="7">
        <f>+B21/185000</f>
        <v>0</v>
      </c>
      <c r="C22" s="7">
        <f>+C21/B4</f>
        <v>0.0027682190941468033</v>
      </c>
      <c r="D22" s="7">
        <f aca="true" t="shared" si="6" ref="D22:R22">+D21/C4</f>
        <v>0.003130255249005145</v>
      </c>
      <c r="E22" s="7">
        <f t="shared" si="6"/>
        <v>0.0032576207054819824</v>
      </c>
      <c r="F22" s="7">
        <f t="shared" si="6"/>
        <v>0.0031690519441567775</v>
      </c>
      <c r="G22" s="7">
        <f t="shared" si="6"/>
        <v>0.0031613803925188357</v>
      </c>
      <c r="H22" s="7">
        <f t="shared" si="6"/>
        <v>0.0031550783146080718</v>
      </c>
      <c r="I22" s="7">
        <f t="shared" si="6"/>
        <v>0.003744819061007829</v>
      </c>
      <c r="J22" s="7">
        <f t="shared" si="6"/>
        <v>0.003047737521380812</v>
      </c>
      <c r="K22" s="7">
        <f t="shared" si="6"/>
        <v>0.003306810622729366</v>
      </c>
      <c r="L22" s="7">
        <f t="shared" si="6"/>
        <v>0.003259815963139515</v>
      </c>
      <c r="M22" s="7">
        <f t="shared" si="6"/>
        <v>0.002830005006397063</v>
      </c>
      <c r="N22" s="7">
        <f t="shared" si="6"/>
        <v>0.002903562808458518</v>
      </c>
      <c r="O22" s="7">
        <f t="shared" si="6"/>
        <v>0.0029674047925514284</v>
      </c>
      <c r="P22" s="7">
        <f t="shared" si="6"/>
        <v>0.002563935600449299</v>
      </c>
      <c r="Q22" s="7">
        <f t="shared" si="6"/>
        <v>0.0034642132089326596</v>
      </c>
      <c r="R22" s="7">
        <f t="shared" si="6"/>
        <v>0.0033868978592596685</v>
      </c>
    </row>
    <row r="23" spans="1:18" ht="12.75">
      <c r="A23" s="3" t="s">
        <v>44</v>
      </c>
      <c r="B23" s="7">
        <f>B15/185000</f>
        <v>0</v>
      </c>
      <c r="C23" s="7">
        <f>+C15/B4</f>
        <v>0</v>
      </c>
      <c r="D23" s="7">
        <f aca="true" t="shared" si="7" ref="D23:R23">+D15/C4</f>
        <v>0</v>
      </c>
      <c r="E23" s="7">
        <f t="shared" si="7"/>
        <v>0</v>
      </c>
      <c r="F23" s="7">
        <f t="shared" si="7"/>
        <v>0</v>
      </c>
      <c r="G23" s="7">
        <f t="shared" si="7"/>
        <v>5.768942322114664E-06</v>
      </c>
      <c r="H23" s="7">
        <f t="shared" si="7"/>
        <v>0</v>
      </c>
      <c r="I23" s="7">
        <f t="shared" si="7"/>
        <v>0</v>
      </c>
      <c r="J23" s="7">
        <f t="shared" si="7"/>
        <v>0</v>
      </c>
      <c r="K23" s="7">
        <f t="shared" si="7"/>
        <v>0</v>
      </c>
      <c r="L23" s="7">
        <f t="shared" si="7"/>
        <v>1.3278272762279083E-05</v>
      </c>
      <c r="M23" s="7">
        <f t="shared" si="7"/>
        <v>0</v>
      </c>
      <c r="N23" s="7">
        <f t="shared" si="7"/>
        <v>0</v>
      </c>
      <c r="O23" s="7">
        <f t="shared" si="7"/>
        <v>0</v>
      </c>
      <c r="P23" s="7">
        <f t="shared" si="7"/>
        <v>3.255791238665777E-05</v>
      </c>
      <c r="Q23" s="7">
        <f t="shared" si="7"/>
        <v>0</v>
      </c>
      <c r="R23" s="7">
        <f t="shared" si="7"/>
        <v>0</v>
      </c>
    </row>
    <row r="24" spans="1:18" ht="12.75">
      <c r="A24" s="3" t="s">
        <v>20</v>
      </c>
      <c r="B24" s="4">
        <v>0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2</v>
      </c>
      <c r="K24" s="4">
        <v>1</v>
      </c>
      <c r="L24" s="1">
        <v>1</v>
      </c>
      <c r="M24" s="1">
        <v>1</v>
      </c>
      <c r="N24" s="1">
        <v>2</v>
      </c>
      <c r="O24" s="1">
        <v>1</v>
      </c>
      <c r="P24" s="1">
        <v>1</v>
      </c>
      <c r="Q24" s="1">
        <v>2</v>
      </c>
      <c r="R24" s="1">
        <v>0</v>
      </c>
    </row>
    <row r="25" spans="1:18" ht="12.75">
      <c r="A25" s="3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9</v>
      </c>
      <c r="H25" s="4">
        <v>0</v>
      </c>
      <c r="I25" s="4">
        <v>0</v>
      </c>
      <c r="J25" s="4">
        <v>0</v>
      </c>
      <c r="K25" s="4">
        <v>9</v>
      </c>
      <c r="L25" s="1">
        <v>22</v>
      </c>
      <c r="M25" s="1">
        <v>0</v>
      </c>
      <c r="N25" s="1">
        <v>0</v>
      </c>
      <c r="O25" s="1">
        <v>13</v>
      </c>
      <c r="P25" s="1">
        <v>0</v>
      </c>
      <c r="Q25" s="1">
        <v>0</v>
      </c>
      <c r="R25" s="1">
        <v>13</v>
      </c>
    </row>
    <row r="26" spans="1:18" ht="12.75">
      <c r="A26" s="3" t="s">
        <v>4</v>
      </c>
      <c r="B26" s="9">
        <v>0.994</v>
      </c>
      <c r="C26" s="9">
        <v>0.991</v>
      </c>
      <c r="D26" s="9">
        <v>0.98918044532</v>
      </c>
      <c r="E26" s="9">
        <v>0.988</v>
      </c>
      <c r="F26" s="9">
        <v>0.98972545445</v>
      </c>
      <c r="G26" s="9">
        <v>0.991</v>
      </c>
      <c r="H26" s="9">
        <v>0.991</v>
      </c>
      <c r="I26" s="10">
        <v>0.991</v>
      </c>
      <c r="J26" s="11">
        <v>0.99</v>
      </c>
      <c r="K26" s="6">
        <v>0.992</v>
      </c>
      <c r="L26" s="10">
        <v>0.988</v>
      </c>
      <c r="M26" s="10">
        <v>0.988</v>
      </c>
      <c r="N26" s="10">
        <v>0.99</v>
      </c>
      <c r="O26" s="10">
        <v>0.987</v>
      </c>
      <c r="P26" s="10">
        <v>0.983</v>
      </c>
      <c r="Q26" s="10">
        <v>0.987</v>
      </c>
      <c r="R26" s="10">
        <v>0.986</v>
      </c>
    </row>
    <row r="27" spans="1:18" ht="12.75">
      <c r="A27" s="3" t="s">
        <v>34</v>
      </c>
      <c r="B27" s="9">
        <v>0.002</v>
      </c>
      <c r="C27" s="9">
        <v>0.003</v>
      </c>
      <c r="D27" s="9">
        <v>0.00445544</v>
      </c>
      <c r="E27" s="9">
        <v>0.006</v>
      </c>
      <c r="F27" s="9">
        <v>0.00559590633</v>
      </c>
      <c r="G27" s="9">
        <v>0.004</v>
      </c>
      <c r="H27" s="9">
        <v>0.003</v>
      </c>
      <c r="I27" s="10">
        <v>0.004</v>
      </c>
      <c r="J27" s="11">
        <v>0.004</v>
      </c>
      <c r="K27" s="10">
        <v>0.002</v>
      </c>
      <c r="L27" s="10">
        <v>0.006</v>
      </c>
      <c r="M27" s="10">
        <v>0.005</v>
      </c>
      <c r="N27" s="10">
        <v>0.003</v>
      </c>
      <c r="O27" s="10">
        <v>0.003</v>
      </c>
      <c r="P27" s="10">
        <v>0.006</v>
      </c>
      <c r="Q27" s="10">
        <v>0.003</v>
      </c>
      <c r="R27" s="10">
        <v>0.005</v>
      </c>
    </row>
    <row r="28" spans="1:18" ht="12.75">
      <c r="A28" s="3" t="s">
        <v>35</v>
      </c>
      <c r="B28" s="9">
        <v>0.002</v>
      </c>
      <c r="C28" s="9">
        <v>0.001</v>
      </c>
      <c r="D28" s="9">
        <v>0.00232287387</v>
      </c>
      <c r="E28" s="9">
        <v>0.002</v>
      </c>
      <c r="F28" s="9">
        <v>0.00074996682</v>
      </c>
      <c r="G28" s="9">
        <v>0.002</v>
      </c>
      <c r="H28" s="9">
        <v>0.002</v>
      </c>
      <c r="I28" s="10">
        <v>0.001</v>
      </c>
      <c r="J28" s="11">
        <v>0.001</v>
      </c>
      <c r="K28" s="10">
        <v>0.002</v>
      </c>
      <c r="L28" s="10">
        <v>0.001</v>
      </c>
      <c r="M28" s="10">
        <v>0.001</v>
      </c>
      <c r="N28" s="10">
        <v>0.001</v>
      </c>
      <c r="O28" s="10">
        <v>0.003</v>
      </c>
      <c r="P28" s="10">
        <v>0.005</v>
      </c>
      <c r="Q28" s="10">
        <v>0</v>
      </c>
      <c r="R28" s="10">
        <v>0.002</v>
      </c>
    </row>
    <row r="29" spans="1:18" ht="12.75">
      <c r="A29" s="3" t="s">
        <v>36</v>
      </c>
      <c r="B29" s="9">
        <v>0.002</v>
      </c>
      <c r="C29" s="9">
        <v>0.005</v>
      </c>
      <c r="D29" s="9">
        <v>0.0040412408</v>
      </c>
      <c r="E29" s="9">
        <v>0.004</v>
      </c>
      <c r="F29" s="9">
        <v>0.00392867238</v>
      </c>
      <c r="G29" s="9">
        <v>0.003</v>
      </c>
      <c r="H29" s="9">
        <v>0.004</v>
      </c>
      <c r="I29" s="10">
        <v>0.004</v>
      </c>
      <c r="J29" s="11">
        <v>0.005</v>
      </c>
      <c r="K29" s="10">
        <v>0.004</v>
      </c>
      <c r="L29" s="10">
        <v>0.005</v>
      </c>
      <c r="M29" s="10">
        <v>0.006</v>
      </c>
      <c r="N29" s="10">
        <v>0.006</v>
      </c>
      <c r="O29" s="10">
        <v>0.007</v>
      </c>
      <c r="P29" s="10">
        <v>0.005</v>
      </c>
      <c r="Q29" s="10">
        <v>0.009</v>
      </c>
      <c r="R29" s="10">
        <v>0.008</v>
      </c>
    </row>
    <row r="30" spans="1:18" ht="12.75">
      <c r="A30" s="3" t="s">
        <v>40</v>
      </c>
      <c r="B30" s="12">
        <f>SUM(B26:B29)</f>
        <v>1</v>
      </c>
      <c r="C30" s="12">
        <f>SUM(C26:C29)</f>
        <v>1</v>
      </c>
      <c r="D30" s="12">
        <f>SUM(D26:D29)</f>
        <v>0.99999999999</v>
      </c>
      <c r="E30" s="12">
        <f>E26+E27+E28+E29</f>
        <v>1</v>
      </c>
      <c r="F30" s="12">
        <f>F26+F27+F28+F29</f>
        <v>0.99999999998</v>
      </c>
      <c r="G30" s="12">
        <f aca="true" t="shared" si="8" ref="G30:R30">SUM(G26:G29)</f>
        <v>1</v>
      </c>
      <c r="H30" s="13">
        <f t="shared" si="8"/>
        <v>1</v>
      </c>
      <c r="I30" s="13">
        <f t="shared" si="8"/>
        <v>1</v>
      </c>
      <c r="J30" s="13">
        <f t="shared" si="8"/>
        <v>1</v>
      </c>
      <c r="K30" s="13">
        <f t="shared" si="8"/>
        <v>1</v>
      </c>
      <c r="L30" s="13">
        <f t="shared" si="8"/>
        <v>1</v>
      </c>
      <c r="M30" s="13">
        <f t="shared" si="8"/>
        <v>1</v>
      </c>
      <c r="N30" s="13">
        <f t="shared" si="8"/>
        <v>1</v>
      </c>
      <c r="O30" s="13">
        <f t="shared" si="8"/>
        <v>1</v>
      </c>
      <c r="P30" s="13">
        <f t="shared" si="8"/>
        <v>0.999</v>
      </c>
      <c r="Q30" s="13">
        <f t="shared" si="8"/>
        <v>0.999</v>
      </c>
      <c r="R30" s="13">
        <f t="shared" si="8"/>
        <v>1.001</v>
      </c>
    </row>
    <row r="31" spans="1:11" ht="12.75">
      <c r="A31" s="3"/>
      <c r="B31" s="7"/>
      <c r="C31" s="7"/>
      <c r="D31" s="7"/>
      <c r="E31" s="7"/>
      <c r="F31" s="7"/>
      <c r="G31" s="7"/>
      <c r="H31" s="6"/>
      <c r="I31" s="6"/>
      <c r="J31" s="6"/>
      <c r="K31" s="6"/>
    </row>
    <row r="32" spans="1:11" ht="12.75">
      <c r="A32" s="2" t="s">
        <v>5</v>
      </c>
      <c r="B32" s="7"/>
      <c r="C32" s="7"/>
      <c r="D32" s="7"/>
      <c r="E32" s="7"/>
      <c r="F32" s="7"/>
      <c r="G32" s="7"/>
      <c r="H32" s="6"/>
      <c r="I32" s="6"/>
      <c r="J32" s="6"/>
      <c r="K32" s="6"/>
    </row>
    <row r="33" spans="1:19" ht="12.75">
      <c r="A33" s="3" t="s">
        <v>6</v>
      </c>
      <c r="B33" s="7"/>
      <c r="C33" s="7"/>
      <c r="D33" s="7"/>
      <c r="E33" s="7"/>
      <c r="F33" s="7">
        <v>0.727</v>
      </c>
      <c r="G33" s="7">
        <v>0.7222</v>
      </c>
      <c r="H33" s="6">
        <v>0.7216</v>
      </c>
      <c r="I33" s="6">
        <v>0.724</v>
      </c>
      <c r="J33" s="6">
        <v>0.7223</v>
      </c>
      <c r="K33" s="6">
        <v>0.7198</v>
      </c>
      <c r="L33" s="6">
        <v>0.7174</v>
      </c>
      <c r="M33" s="6">
        <v>0.7153</v>
      </c>
      <c r="N33" s="7">
        <v>0.7099</v>
      </c>
      <c r="O33" s="7">
        <v>0.7029</v>
      </c>
      <c r="P33" s="7">
        <v>0.691</v>
      </c>
      <c r="Q33" s="7">
        <v>0.6846</v>
      </c>
      <c r="R33" s="7">
        <v>0.6773</v>
      </c>
      <c r="S33" s="3"/>
    </row>
    <row r="34" spans="1:19" ht="12.75">
      <c r="A34" s="3" t="s">
        <v>11</v>
      </c>
      <c r="B34" s="7"/>
      <c r="C34" s="7"/>
      <c r="D34" s="7"/>
      <c r="E34" s="7"/>
      <c r="F34" s="7">
        <v>0.6575</v>
      </c>
      <c r="G34" s="7">
        <v>0.6027</v>
      </c>
      <c r="H34" s="6">
        <v>0.5796</v>
      </c>
      <c r="I34" s="6">
        <v>0.5671</v>
      </c>
      <c r="J34" s="6">
        <v>0.5658</v>
      </c>
      <c r="K34" s="6">
        <v>0.5057</v>
      </c>
      <c r="L34" s="6">
        <v>0.4681</v>
      </c>
      <c r="M34" s="6">
        <v>0.4414</v>
      </c>
      <c r="N34" s="7">
        <v>0.424</v>
      </c>
      <c r="O34" s="7">
        <v>0.4052</v>
      </c>
      <c r="P34" s="7">
        <v>0.3877</v>
      </c>
      <c r="Q34" s="7">
        <v>0.3723</v>
      </c>
      <c r="R34" s="7">
        <v>0.3535</v>
      </c>
      <c r="S34" s="3"/>
    </row>
    <row r="35" spans="1:19" ht="12.75">
      <c r="A35" s="3" t="s">
        <v>12</v>
      </c>
      <c r="B35" s="7"/>
      <c r="C35" s="7"/>
      <c r="D35" s="7"/>
      <c r="E35" s="7"/>
      <c r="F35" s="7">
        <v>0.6649</v>
      </c>
      <c r="G35" s="7">
        <v>0.6217</v>
      </c>
      <c r="H35" s="6">
        <v>0.6021</v>
      </c>
      <c r="I35" s="6">
        <v>0.5844</v>
      </c>
      <c r="J35" s="6">
        <v>0.583</v>
      </c>
      <c r="K35" s="6">
        <v>0.5275</v>
      </c>
      <c r="L35" s="6">
        <v>0.498</v>
      </c>
      <c r="M35" s="6">
        <v>0.459</v>
      </c>
      <c r="N35" s="7">
        <v>0.4423</v>
      </c>
      <c r="O35" s="7">
        <v>0.4317</v>
      </c>
      <c r="P35" s="7">
        <v>0.4137</v>
      </c>
      <c r="Q35" s="7">
        <v>0.3957</v>
      </c>
      <c r="R35" s="7">
        <v>0.3715</v>
      </c>
      <c r="S35" s="3"/>
    </row>
    <row r="36" spans="1:19" ht="12.75">
      <c r="A36" s="3" t="s">
        <v>23</v>
      </c>
      <c r="B36" s="7"/>
      <c r="C36" s="7"/>
      <c r="D36" s="7"/>
      <c r="E36" s="7"/>
      <c r="F36" s="7">
        <v>0.3183</v>
      </c>
      <c r="G36" s="7">
        <v>0.3194</v>
      </c>
      <c r="H36" s="6">
        <v>0.3189</v>
      </c>
      <c r="I36" s="6">
        <v>0.3265</v>
      </c>
      <c r="J36" s="6">
        <v>0.314</v>
      </c>
      <c r="K36" s="6">
        <v>0.3689</v>
      </c>
      <c r="L36" s="6">
        <v>0.3946</v>
      </c>
      <c r="M36" s="6">
        <v>0.3898</v>
      </c>
      <c r="N36" s="7">
        <v>0.3904</v>
      </c>
      <c r="O36" s="7">
        <v>0.3869</v>
      </c>
      <c r="P36" s="7">
        <v>0.384</v>
      </c>
      <c r="Q36" s="7">
        <v>0.3601</v>
      </c>
      <c r="R36" s="7">
        <v>0.3581</v>
      </c>
      <c r="S36" s="3"/>
    </row>
    <row r="37" spans="1:19" ht="12.75">
      <c r="A37" s="3" t="s">
        <v>24</v>
      </c>
      <c r="B37" s="7"/>
      <c r="C37" s="7"/>
      <c r="D37" s="7"/>
      <c r="E37" s="7"/>
      <c r="F37" s="7">
        <v>0.3285</v>
      </c>
      <c r="G37" s="7">
        <v>0.3284</v>
      </c>
      <c r="H37" s="6">
        <v>0.3287</v>
      </c>
      <c r="I37" s="6">
        <v>0.3272</v>
      </c>
      <c r="J37" s="6">
        <v>0.3318</v>
      </c>
      <c r="K37" s="6">
        <v>0.2674</v>
      </c>
      <c r="L37" s="6">
        <v>0.24</v>
      </c>
      <c r="M37" s="6">
        <v>0.2375</v>
      </c>
      <c r="N37" s="7">
        <v>0.2315</v>
      </c>
      <c r="O37" s="7">
        <v>0.2151</v>
      </c>
      <c r="P37" s="7">
        <v>0.2134</v>
      </c>
      <c r="Q37" s="7">
        <v>0.2317</v>
      </c>
      <c r="R37" s="7">
        <v>0.2406</v>
      </c>
      <c r="S37" s="3"/>
    </row>
    <row r="38" spans="1:19" ht="12.75">
      <c r="A38" s="3" t="s">
        <v>25</v>
      </c>
      <c r="B38" s="7"/>
      <c r="C38" s="7"/>
      <c r="D38" s="7"/>
      <c r="E38" s="7"/>
      <c r="F38" s="7">
        <v>0.3492</v>
      </c>
      <c r="G38" s="7">
        <v>0.3495</v>
      </c>
      <c r="H38" s="6">
        <v>0.3497</v>
      </c>
      <c r="I38" s="6">
        <v>0.3436</v>
      </c>
      <c r="J38" s="6">
        <v>0.3514</v>
      </c>
      <c r="K38" s="6">
        <v>0.3608</v>
      </c>
      <c r="L38" s="6">
        <v>0.3624</v>
      </c>
      <c r="M38" s="6">
        <v>0.3696</v>
      </c>
      <c r="N38" s="7">
        <v>0.3749</v>
      </c>
      <c r="O38" s="7">
        <v>0.3945</v>
      </c>
      <c r="P38" s="7">
        <v>0.3992</v>
      </c>
      <c r="Q38" s="7">
        <v>0.4046</v>
      </c>
      <c r="R38" s="7">
        <v>0.3976</v>
      </c>
      <c r="S38" s="3"/>
    </row>
    <row r="39" spans="1:19" ht="12.75">
      <c r="A39" s="3" t="s">
        <v>13</v>
      </c>
      <c r="B39" s="7"/>
      <c r="C39" s="7"/>
      <c r="D39" s="7"/>
      <c r="E39" s="7"/>
      <c r="F39" s="14">
        <v>55116.5</v>
      </c>
      <c r="G39" s="14">
        <v>54267.35</v>
      </c>
      <c r="H39" s="15">
        <v>55248.89</v>
      </c>
      <c r="I39" s="15">
        <v>55382.48</v>
      </c>
      <c r="J39" s="15">
        <v>55698</v>
      </c>
      <c r="K39" s="15">
        <v>56139.38</v>
      </c>
      <c r="L39" s="23">
        <v>56509.29</v>
      </c>
      <c r="M39" s="23">
        <v>57543.47</v>
      </c>
      <c r="N39" s="16">
        <v>57281.57</v>
      </c>
      <c r="O39" s="16">
        <v>57143.19</v>
      </c>
      <c r="P39" s="16">
        <v>57106.71</v>
      </c>
      <c r="Q39" s="16">
        <v>57428.26</v>
      </c>
      <c r="R39" s="16">
        <v>57000.96</v>
      </c>
      <c r="S39" s="3"/>
    </row>
    <row r="40" spans="1:19" ht="12.75">
      <c r="A40" s="3" t="s">
        <v>7</v>
      </c>
      <c r="B40" s="7"/>
      <c r="C40" s="7"/>
      <c r="D40" s="7"/>
      <c r="E40" s="7"/>
      <c r="F40" s="7">
        <v>0.0724</v>
      </c>
      <c r="G40" s="7">
        <v>0.0706</v>
      </c>
      <c r="H40" s="6">
        <v>0.0656</v>
      </c>
      <c r="I40" s="6">
        <v>0.0628</v>
      </c>
      <c r="J40" s="6">
        <v>0.0627</v>
      </c>
      <c r="K40" s="6">
        <v>0.0621</v>
      </c>
      <c r="L40" s="6">
        <v>0.061</v>
      </c>
      <c r="M40" s="6">
        <v>0.0604</v>
      </c>
      <c r="N40" s="7">
        <v>0.0586</v>
      </c>
      <c r="O40" s="7">
        <v>0.0579</v>
      </c>
      <c r="P40" s="7">
        <v>0.0589</v>
      </c>
      <c r="Q40" s="7">
        <v>0.06112</v>
      </c>
      <c r="R40" s="7">
        <v>0.06328</v>
      </c>
      <c r="S40" s="3"/>
    </row>
    <row r="41" spans="1:19" ht="12.75">
      <c r="A41" s="3" t="s">
        <v>41</v>
      </c>
      <c r="B41" s="3"/>
      <c r="C41" s="3"/>
      <c r="D41" s="3"/>
      <c r="E41" s="3"/>
      <c r="F41" s="16">
        <v>18.51</v>
      </c>
      <c r="G41" s="16">
        <v>18.24</v>
      </c>
      <c r="H41" s="16">
        <v>18.01</v>
      </c>
      <c r="I41" s="16">
        <v>17.78</v>
      </c>
      <c r="J41" s="16">
        <v>17.51</v>
      </c>
      <c r="K41" s="17">
        <v>17.29</v>
      </c>
      <c r="L41" s="3">
        <v>17.12</v>
      </c>
      <c r="M41" s="3">
        <v>16.92</v>
      </c>
      <c r="N41" s="3">
        <v>16.67</v>
      </c>
      <c r="O41" s="3">
        <v>16.48</v>
      </c>
      <c r="P41" s="3">
        <v>16.27</v>
      </c>
      <c r="Q41" s="3">
        <v>16.07</v>
      </c>
      <c r="R41" s="3">
        <v>15.86</v>
      </c>
      <c r="S41" s="3"/>
    </row>
    <row r="42" spans="1:19" ht="12.75">
      <c r="A42" s="3" t="s">
        <v>26</v>
      </c>
      <c r="B42" s="3"/>
      <c r="C42" s="3"/>
      <c r="D42" s="3"/>
      <c r="E42" s="3"/>
      <c r="F42" s="7">
        <v>0.5704</v>
      </c>
      <c r="G42" s="7">
        <v>0.5693</v>
      </c>
      <c r="H42" s="7">
        <v>0.575</v>
      </c>
      <c r="I42" s="7">
        <v>0.5867</v>
      </c>
      <c r="J42" s="7">
        <v>0.5934</v>
      </c>
      <c r="K42" s="7">
        <v>0.5957</v>
      </c>
      <c r="L42" s="7">
        <v>0.5957</v>
      </c>
      <c r="M42" s="7">
        <v>0.5967</v>
      </c>
      <c r="N42" s="7">
        <v>0.6056</v>
      </c>
      <c r="O42" s="7">
        <v>0.6223</v>
      </c>
      <c r="P42" s="7">
        <v>0.6317</v>
      </c>
      <c r="Q42" s="7">
        <v>0.6295</v>
      </c>
      <c r="R42" s="7">
        <v>0.6292</v>
      </c>
      <c r="S42" s="3"/>
    </row>
    <row r="43" spans="1:19" ht="12.75">
      <c r="A43" s="3" t="s">
        <v>27</v>
      </c>
      <c r="B43" s="3"/>
      <c r="C43" s="3"/>
      <c r="D43" s="3"/>
      <c r="E43" s="3"/>
      <c r="F43" s="7">
        <v>0.4296</v>
      </c>
      <c r="G43" s="7">
        <v>0.4307</v>
      </c>
      <c r="H43" s="7">
        <v>0.425</v>
      </c>
      <c r="I43" s="7">
        <v>0.4133</v>
      </c>
      <c r="J43" s="7">
        <v>0.4066</v>
      </c>
      <c r="K43" s="7">
        <v>0.4043</v>
      </c>
      <c r="L43" s="7">
        <v>0.4043</v>
      </c>
      <c r="M43" s="7">
        <v>0.4033</v>
      </c>
      <c r="N43" s="7">
        <v>0.3944</v>
      </c>
      <c r="O43" s="7">
        <v>0.3777</v>
      </c>
      <c r="P43" s="7">
        <v>0.3683</v>
      </c>
      <c r="Q43" s="7">
        <v>0.3705</v>
      </c>
      <c r="R43" s="7">
        <v>0.3708</v>
      </c>
      <c r="S43" s="3"/>
    </row>
    <row r="44" spans="1:19" ht="12.75">
      <c r="A44" s="3" t="s">
        <v>28</v>
      </c>
      <c r="B44" s="3"/>
      <c r="C44" s="3"/>
      <c r="D44" s="3"/>
      <c r="E44" s="3"/>
      <c r="F44" s="7">
        <v>0.2051</v>
      </c>
      <c r="G44" s="7">
        <v>0.1995</v>
      </c>
      <c r="H44" s="7">
        <v>0.2038</v>
      </c>
      <c r="I44" s="7">
        <v>0.2069</v>
      </c>
      <c r="J44" s="7">
        <v>0.201</v>
      </c>
      <c r="K44" s="7">
        <v>0.2051</v>
      </c>
      <c r="L44" s="7">
        <v>0.2077</v>
      </c>
      <c r="M44" s="7">
        <v>0.2103</v>
      </c>
      <c r="N44" s="7">
        <v>0.2084</v>
      </c>
      <c r="O44" s="7">
        <v>0.2096</v>
      </c>
      <c r="P44" s="7">
        <v>0.2131</v>
      </c>
      <c r="Q44" s="7">
        <v>0.2141</v>
      </c>
      <c r="R44" s="7">
        <v>0.2169</v>
      </c>
      <c r="S44" s="3"/>
    </row>
    <row r="45" spans="1:19" ht="12.75">
      <c r="A45" s="3" t="s">
        <v>29</v>
      </c>
      <c r="B45" s="3"/>
      <c r="C45" s="3"/>
      <c r="D45" s="3"/>
      <c r="E45" s="3"/>
      <c r="F45" s="7">
        <v>0.3508</v>
      </c>
      <c r="G45" s="7">
        <v>0.3579</v>
      </c>
      <c r="H45" s="7">
        <v>0.3584</v>
      </c>
      <c r="I45" s="7">
        <v>0.3553</v>
      </c>
      <c r="J45" s="7">
        <v>0.3606</v>
      </c>
      <c r="K45" s="7">
        <v>0.35609999999999997</v>
      </c>
      <c r="L45" s="7">
        <v>0.356</v>
      </c>
      <c r="M45" s="7">
        <v>0.3561</v>
      </c>
      <c r="N45" s="7">
        <v>0.3578</v>
      </c>
      <c r="O45" s="7">
        <v>0.3606</v>
      </c>
      <c r="P45" s="7">
        <v>0.364</v>
      </c>
      <c r="Q45" s="7">
        <v>0.3584</v>
      </c>
      <c r="R45" s="7">
        <v>0.351</v>
      </c>
      <c r="S45" s="3"/>
    </row>
    <row r="46" spans="1:19" ht="12.75">
      <c r="A46" s="3" t="s">
        <v>30</v>
      </c>
      <c r="B46" s="7"/>
      <c r="C46" s="7"/>
      <c r="D46" s="7"/>
      <c r="E46" s="7"/>
      <c r="F46" s="7"/>
      <c r="G46" s="7"/>
      <c r="H46" s="6"/>
      <c r="I46" s="6"/>
      <c r="J46" s="6">
        <v>0.0598</v>
      </c>
      <c r="K46" s="6">
        <v>0.0562</v>
      </c>
      <c r="L46" s="6">
        <v>0.0542</v>
      </c>
      <c r="M46" s="6">
        <v>0.0503</v>
      </c>
      <c r="N46" s="7">
        <v>0.0498</v>
      </c>
      <c r="O46" s="7">
        <v>0.0468</v>
      </c>
      <c r="P46" s="7">
        <v>0.0431</v>
      </c>
      <c r="Q46" s="7">
        <v>0.0431</v>
      </c>
      <c r="R46" s="7">
        <v>0.0438</v>
      </c>
      <c r="S46" s="3"/>
    </row>
    <row r="47" spans="1:19" ht="12.75">
      <c r="A47" s="3" t="s">
        <v>31</v>
      </c>
      <c r="B47" s="7"/>
      <c r="C47" s="7"/>
      <c r="D47" s="7"/>
      <c r="E47" s="7"/>
      <c r="F47" s="7"/>
      <c r="G47" s="7"/>
      <c r="H47" s="6"/>
      <c r="I47" s="6"/>
      <c r="J47" s="6">
        <v>0.621</v>
      </c>
      <c r="K47" s="6">
        <v>0.6295</v>
      </c>
      <c r="L47" s="6">
        <v>0.6357</v>
      </c>
      <c r="M47" s="6">
        <v>0.6495</v>
      </c>
      <c r="N47" s="7">
        <v>0.6507</v>
      </c>
      <c r="O47" s="7">
        <v>0.6643</v>
      </c>
      <c r="P47" s="7">
        <v>0.6747</v>
      </c>
      <c r="Q47" s="7">
        <v>0.6812</v>
      </c>
      <c r="R47" s="7">
        <v>0.6858</v>
      </c>
      <c r="S47" s="3"/>
    </row>
    <row r="48" spans="1:19" ht="12.75">
      <c r="A48" s="3" t="s">
        <v>32</v>
      </c>
      <c r="F48" s="7"/>
      <c r="G48" s="7"/>
      <c r="H48" s="6"/>
      <c r="I48" s="6"/>
      <c r="J48" s="6">
        <v>0.3191</v>
      </c>
      <c r="K48" s="6">
        <v>0.3143</v>
      </c>
      <c r="L48" s="6">
        <v>0.31</v>
      </c>
      <c r="M48" s="6">
        <v>0.3002</v>
      </c>
      <c r="N48" s="7">
        <v>0.2995</v>
      </c>
      <c r="O48" s="7">
        <v>0.2889</v>
      </c>
      <c r="P48" s="7">
        <v>0.2823</v>
      </c>
      <c r="Q48" s="7">
        <v>0.2758</v>
      </c>
      <c r="R48" s="7">
        <v>0.2704</v>
      </c>
      <c r="S48" s="3"/>
    </row>
  </sheetData>
  <printOptions/>
  <pageMargins left="0.75" right="0.75" top="1" bottom="1" header="0.5" footer="0.5"/>
  <pageSetup horizontalDpi="600" verticalDpi="600" orientation="landscape" paperSize="9" scale="48" r:id="rId3"/>
  <rowBreaks count="3" manualBreakCount="3">
    <brk id="49" max="255" man="1"/>
    <brk id="113" max="255" man="1"/>
    <brk id="18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8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25" customWidth="1"/>
  </cols>
  <sheetData>
    <row r="1" spans="1:25" ht="13.5" thickTop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</row>
    <row r="2" spans="1:25" ht="15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 t="s">
        <v>10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2"/>
    </row>
    <row r="3" spans="1:25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2"/>
    </row>
    <row r="4" spans="1:25" ht="12.7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2"/>
    </row>
    <row r="5" spans="1:25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2"/>
    </row>
    <row r="6" spans="1:25" ht="12.7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2"/>
    </row>
    <row r="7" spans="1:25" ht="12.7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2"/>
    </row>
    <row r="8" spans="1:25" ht="12.7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2"/>
    </row>
    <row r="9" spans="1:25" ht="12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2"/>
    </row>
    <row r="10" spans="1:25" ht="12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2"/>
    </row>
    <row r="11" spans="1:25" ht="12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2"/>
    </row>
    <row r="12" spans="1:25" ht="12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2"/>
    </row>
    <row r="13" spans="1:25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2"/>
    </row>
    <row r="14" spans="1:25" ht="12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2"/>
    </row>
    <row r="15" spans="1:25" ht="12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2"/>
    </row>
    <row r="16" spans="1:25" ht="12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2"/>
    </row>
    <row r="17" spans="1:25" ht="12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2"/>
    </row>
    <row r="18" spans="1:25" ht="12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2"/>
    </row>
    <row r="19" spans="1:25" ht="12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/>
    </row>
    <row r="20" spans="1:25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2"/>
    </row>
    <row r="21" spans="1:25" ht="12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/>
    </row>
    <row r="22" spans="1:25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/>
    </row>
    <row r="23" spans="1:25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2"/>
    </row>
    <row r="24" spans="1:25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/>
    </row>
    <row r="25" spans="1:25" ht="12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2"/>
    </row>
    <row r="26" spans="1:25" ht="12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2"/>
    </row>
    <row r="27" spans="1:25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2"/>
    </row>
    <row r="28" spans="1:25" ht="12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2"/>
    </row>
    <row r="29" spans="1:25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2"/>
    </row>
    <row r="30" spans="1:25" ht="12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2"/>
    </row>
    <row r="31" spans="1:25" ht="12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2"/>
    </row>
    <row r="32" spans="1:25" ht="12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2"/>
    </row>
    <row r="33" spans="1:25" ht="12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2"/>
    </row>
    <row r="34" spans="1:25" ht="12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/>
    </row>
    <row r="35" spans="1:25" ht="12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2"/>
    </row>
    <row r="36" spans="1:25" ht="12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2"/>
    </row>
    <row r="37" spans="1:25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2"/>
    </row>
    <row r="38" spans="1:25" ht="12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2"/>
    </row>
    <row r="39" spans="1:25" ht="12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2"/>
    </row>
    <row r="40" spans="1:25" ht="12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2"/>
    </row>
    <row r="41" spans="1:25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2"/>
    </row>
    <row r="42" spans="1:25" ht="12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2"/>
    </row>
    <row r="43" spans="1:25" ht="12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2"/>
    </row>
    <row r="44" spans="1:25" ht="12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2"/>
    </row>
    <row r="45" spans="1:25" ht="12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2"/>
    </row>
    <row r="46" spans="1:25" ht="12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2"/>
    </row>
    <row r="47" spans="1:25" ht="12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2"/>
    </row>
    <row r="48" spans="1:25" ht="12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2"/>
    </row>
    <row r="49" spans="1:25" ht="12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2"/>
    </row>
    <row r="50" spans="1:25" ht="12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2"/>
    </row>
    <row r="51" spans="1:25" ht="12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2"/>
    </row>
    <row r="52" spans="1:25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2"/>
    </row>
    <row r="53" spans="1:25" ht="12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2"/>
    </row>
    <row r="54" spans="1:25" ht="12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2"/>
    </row>
    <row r="55" spans="1:25" ht="12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2"/>
    </row>
    <row r="56" spans="1:25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2"/>
    </row>
    <row r="57" spans="1:25" ht="12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2"/>
    </row>
    <row r="58" spans="1:25" ht="12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2"/>
    </row>
    <row r="59" spans="1:25" ht="12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2"/>
    </row>
    <row r="60" spans="1:25" ht="12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2"/>
    </row>
    <row r="61" spans="1:25" ht="12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2"/>
    </row>
    <row r="62" spans="1:25" ht="12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2"/>
    </row>
    <row r="63" spans="1:25" ht="12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2"/>
    </row>
    <row r="64" spans="1:25" ht="12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2"/>
    </row>
    <row r="65" spans="1:25" ht="12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2"/>
    </row>
    <row r="66" spans="1:25" ht="12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2"/>
    </row>
    <row r="67" spans="1:25" ht="12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2"/>
    </row>
    <row r="68" spans="1:25" ht="12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2"/>
    </row>
    <row r="69" spans="1:25" ht="12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2"/>
    </row>
    <row r="70" spans="1:25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2"/>
    </row>
    <row r="71" spans="1:25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2"/>
    </row>
    <row r="72" spans="1:25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2"/>
    </row>
    <row r="73" spans="1:25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2"/>
    </row>
    <row r="74" spans="1:25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2"/>
    </row>
    <row r="75" spans="1:25" ht="12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2"/>
    </row>
    <row r="76" spans="1:25" ht="12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2"/>
    </row>
    <row r="77" spans="1:25" ht="12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2"/>
    </row>
    <row r="78" spans="1:25" ht="12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2"/>
    </row>
    <row r="79" spans="1:25" ht="12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2"/>
    </row>
    <row r="80" spans="1:25" ht="12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2"/>
    </row>
    <row r="81" spans="1:25" ht="12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2"/>
    </row>
    <row r="82" spans="1:25" ht="12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2"/>
    </row>
    <row r="83" spans="1:25" ht="12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2"/>
    </row>
    <row r="84" spans="1:25" ht="12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2"/>
    </row>
    <row r="85" spans="1:25" ht="12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2"/>
    </row>
    <row r="86" spans="1:25" ht="12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2"/>
    </row>
    <row r="87" spans="1:25" ht="13.5" thickBot="1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</row>
    <row r="88" ht="13.5" thickTop="1"/>
  </sheetData>
  <printOptions/>
  <pageMargins left="0.75" right="0.75" top="1" bottom="1" header="0.5" footer="0.5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2004-06-22T06:48:08Z</cp:lastPrinted>
  <dcterms:created xsi:type="dcterms:W3CDTF">2002-08-22T07:01:03Z</dcterms:created>
  <dcterms:modified xsi:type="dcterms:W3CDTF">2004-06-22T07:59:31Z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