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2"/>
  </bookViews>
  <sheets>
    <sheet name="Sept 99 - Sept 2001" sheetId="1" r:id="rId1"/>
    <sheet name="Dec 2001 -Jun 2003" sheetId="2" r:id="rId2"/>
    <sheet name="Sep 2003 - Dec 2003" sheetId="3" r:id="rId3"/>
  </sheets>
  <definedNames>
    <definedName name="data">#REF!</definedName>
    <definedName name="_xlnm.Print_Area" localSheetId="1">'Dec 2001 -Jun 2003'!$A$1:$AP$251</definedName>
    <definedName name="_xlnm.Print_Area" localSheetId="2">'Sep 2003 - Dec 2003'!$A$1:$M$251</definedName>
    <definedName name="_xlnm.Print_Area" localSheetId="0">'Sept 99 - Sept 2001'!$A$1:$R$250</definedName>
    <definedName name="_xlnm.Print_Titles" localSheetId="1">'Dec 2001 -Jun 2003'!$1:$2</definedName>
    <definedName name="_xlnm.Print_Titles" localSheetId="0">'Sept 99 - Sept 2001'!$1:$2</definedName>
  </definedNames>
  <calcPr fullCalcOnLoad="1"/>
</workbook>
</file>

<file path=xl/sharedStrings.xml><?xml version="1.0" encoding="utf-8"?>
<sst xmlns="http://schemas.openxmlformats.org/spreadsheetml/2006/main" count="1418" uniqueCount="146">
  <si>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</si>
  <si>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</si>
  <si>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</si>
  <si>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</si>
  <si>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</si>
  <si>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</si>
  <si>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</si>
  <si>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</si>
  <si>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</si>
  <si>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</si>
  <si>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</si>
  <si>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&gt; 95 &lt; = 97</t>
  </si>
  <si>
    <t>&gt; 97 &lt; = 100</t>
  </si>
  <si>
    <t>South East (excl. GL)</t>
  </si>
  <si>
    <t>Variable</t>
  </si>
  <si>
    <t>Fixed</t>
  </si>
  <si>
    <t>Libor Linked</t>
  </si>
  <si>
    <t>Capped</t>
  </si>
  <si>
    <t>House / Flat purchase</t>
  </si>
  <si>
    <t>Remortgage</t>
  </si>
  <si>
    <t>North</t>
  </si>
  <si>
    <t>North West</t>
  </si>
  <si>
    <t>Yorkshire &amp; Humberside</t>
  </si>
  <si>
    <t>East Midlands</t>
  </si>
  <si>
    <t>West Midlands</t>
  </si>
  <si>
    <t>East Anglia</t>
  </si>
  <si>
    <t>South West</t>
  </si>
  <si>
    <t>Greater London</t>
  </si>
  <si>
    <t>Wales</t>
  </si>
  <si>
    <t>Scotland</t>
  </si>
  <si>
    <t>up to 7.00%</t>
  </si>
  <si>
    <t>8.01% to 9.00%</t>
  </si>
  <si>
    <t>7.01% to 8.00%</t>
  </si>
  <si>
    <t>9.01% to 10.00%</t>
  </si>
  <si>
    <t>10.01% to 11.00%</t>
  </si>
  <si>
    <t>11.01% to 12.00%</t>
  </si>
  <si>
    <t>more than 12.00%</t>
  </si>
  <si>
    <t>up to 1</t>
  </si>
  <si>
    <t>&gt; 1 &lt; = 2</t>
  </si>
  <si>
    <t>&gt; 2 &lt; = 3</t>
  </si>
  <si>
    <t>&gt; 3 &lt; = 4</t>
  </si>
  <si>
    <t>&gt; 4 &lt; = 5</t>
  </si>
  <si>
    <t>&gt; 5 &lt; = 6</t>
  </si>
  <si>
    <t>more than 6</t>
  </si>
  <si>
    <t>&gt; 100</t>
  </si>
  <si>
    <t>Repayment</t>
  </si>
  <si>
    <t>0.00 to 15,000</t>
  </si>
  <si>
    <t>15,000.01 to 30,000</t>
  </si>
  <si>
    <t>30,000.01 to 45,000</t>
  </si>
  <si>
    <t>45,000.01 to 60,000</t>
  </si>
  <si>
    <t>60,000.01 to 70,000</t>
  </si>
  <si>
    <t>70,000.01 to 80,000</t>
  </si>
  <si>
    <t>80,000.01 to 90,000</t>
  </si>
  <si>
    <t>90,000.01 to 100,000</t>
  </si>
  <si>
    <t>100,000.01 to 110,000</t>
  </si>
  <si>
    <t>110,000.01 to 120,000</t>
  </si>
  <si>
    <t>120,000.01 to 130,000</t>
  </si>
  <si>
    <t>130,000.01 to 140,000</t>
  </si>
  <si>
    <t>140,000.01 to 150,000</t>
  </si>
  <si>
    <t>150,000.01 to 175,000</t>
  </si>
  <si>
    <t>175,000.01 to 200,000</t>
  </si>
  <si>
    <t>200,000.01 to 225,000</t>
  </si>
  <si>
    <t>225,000.01 to 250,000</t>
  </si>
  <si>
    <t>over 250,000</t>
  </si>
  <si>
    <t>Freehold</t>
  </si>
  <si>
    <t>Leasehold</t>
  </si>
  <si>
    <t>Feudal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</si>
  <si>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</si>
  <si>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</si>
  <si>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</si>
  <si>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</si>
  <si>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</si>
  <si>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</si>
  <si>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&gt;= 30</t>
  </si>
  <si>
    <t xml:space="preserve">      AFTER USING THE PRE FUNDING RESERVE</t>
  </si>
  <si>
    <t>LOAN TO VALUE RATIOS (LTV)</t>
  </si>
  <si>
    <t xml:space="preserve">        PRINCIPAL DETERMINATION DATE - 29/06/01</t>
  </si>
  <si>
    <t>N/A</t>
  </si>
  <si>
    <t xml:space="preserve">LOAN TO VALUE RATIOS BASED ON THE NATIONWIDE INDEX </t>
  </si>
  <si>
    <t xml:space="preserve">                                       AS AT MARCH 2001</t>
  </si>
  <si>
    <t>LOAN TO VALUE RATIOS BASED ON THE HALIFAX INDEX</t>
  </si>
  <si>
    <t xml:space="preserve">                                    AS AT MARCH 2001</t>
  </si>
  <si>
    <t>LOAN TO VALUE RATIOS (%)</t>
  </si>
  <si>
    <t>CURRENT PRINCIPAL BALANCE £</t>
  </si>
  <si>
    <t>% OF TOTAL</t>
  </si>
  <si>
    <t>NUMBER OF MORTGAGES</t>
  </si>
  <si>
    <t>LOAN TO VALUE RAITOS (%)</t>
  </si>
  <si>
    <t>NUMBER OF MORTAGES</t>
  </si>
  <si>
    <t>AVERAGE LTV WEIGHTED BY PRINCIPAL BALANCE</t>
  </si>
  <si>
    <t>LOAN TO VALUE RATIOS BASED ON NATIONWIDE INDEX</t>
  </si>
  <si>
    <t>LOAN TO VALUE RATIOS BASED ON HALIFAX INDEX</t>
  </si>
  <si>
    <t>PRODUCT SUMMARY BY RATE FIXING METHOD</t>
  </si>
  <si>
    <t>PRODUCT</t>
  </si>
  <si>
    <t>PRODUCT SUMMARY BY REPAYMENT METHOD</t>
  </si>
  <si>
    <t>CURRENT PRINCIPAL BALANCE</t>
  </si>
  <si>
    <t>CURRENT PRINCIPAL BALANCE (£)</t>
  </si>
  <si>
    <t>AVERAGE LOAN SIZE</t>
  </si>
  <si>
    <t>PROPERTY TENURE</t>
  </si>
  <si>
    <t>SEASONING OF MORTGAGES</t>
  </si>
  <si>
    <t>MATURITY OF MORTGAGES</t>
  </si>
  <si>
    <t>USE OF PROCEEDS</t>
  </si>
  <si>
    <t>WEIGHTED AVERAGE REMAINING TERM TO MATURITY</t>
  </si>
  <si>
    <t>LOAN PURPOSE</t>
  </si>
  <si>
    <t>GEOGRAPHICAL DISPERSION</t>
  </si>
  <si>
    <t>REGION</t>
  </si>
  <si>
    <t>INTEREST CHARGING RATE</t>
  </si>
  <si>
    <t>INTEREST RATE BANDS</t>
  </si>
  <si>
    <t>WEIGHTED AVERAGE INTEREST CHARGING RATE</t>
  </si>
  <si>
    <t>NUMBER OF MONTHS IN ARREARS</t>
  </si>
  <si>
    <t>NUMBER OF MONTHS</t>
  </si>
  <si>
    <t>WEIGHTED AVERAGE NO. OF MONTHS IN ARREARS</t>
  </si>
  <si>
    <t xml:space="preserve">Interest only </t>
  </si>
  <si>
    <t>PARAGON MORTGAGES (NO.1) PLC - AS AT SEPTEMBER 1999</t>
  </si>
  <si>
    <t>PARAGON MORTGAGES (NO.1) PLC - AS AT THE JUNE 2001</t>
  </si>
  <si>
    <t>PARAGON MORTGAGES (NO.1) PLC - AS AT THE SEPTEMBER 2001</t>
  </si>
  <si>
    <t xml:space="preserve">                                       AS AT SEPTEMBER 2001</t>
  </si>
  <si>
    <t xml:space="preserve">        PRINCIPAL DETERMINATION DATE - 28/09/01</t>
  </si>
  <si>
    <t>PARAGON MORTGAGES (NO.1) PLC - AS AT THE DECEMBER 2001</t>
  </si>
  <si>
    <t xml:space="preserve">        PRINCIPAL DETERMINATION DATE - 31/12/01</t>
  </si>
  <si>
    <t>PARAGON MORTGAGES (NO.1) PLC - AS AT THE MARCH 2002</t>
  </si>
  <si>
    <t xml:space="preserve">        PRINCIPAL DETERMINATION DATE - 02/04/02</t>
  </si>
  <si>
    <t xml:space="preserve">                                       AS AT DECEMBER 2001</t>
  </si>
  <si>
    <t>PARAGON MORTGAGES (NO.1) PLC - AS AT THE JUNE 2002</t>
  </si>
  <si>
    <t xml:space="preserve">        PRINCIPAL DETERMINATION DATE - 01/07/02</t>
  </si>
  <si>
    <t xml:space="preserve">                                       AS AT JUNE 2002</t>
  </si>
  <si>
    <t>OCCUPANCY</t>
  </si>
  <si>
    <t>Letting - Professional</t>
  </si>
  <si>
    <t>Letting - Amateur</t>
  </si>
  <si>
    <t>Owner Occupied</t>
  </si>
  <si>
    <t>PARAGON MORTGAGES (NO.1) PLC - AS AT THE SEPTEMBER 2002</t>
  </si>
  <si>
    <t xml:space="preserve">        PRINCIPAL DETERMINATION DATE - 01/10/02</t>
  </si>
  <si>
    <t xml:space="preserve">                                       AS AT SEPTEMBER 2002</t>
  </si>
  <si>
    <t>PARAGON MORTGAGES (NO.1) PLC - AS AT THE DECEMBER 2002</t>
  </si>
  <si>
    <t xml:space="preserve">        PRINCIPAL DETERMINATION DATE - 01/01/03</t>
  </si>
  <si>
    <t xml:space="preserve">                                       AS AT DECEMBER 2002</t>
  </si>
  <si>
    <t>PARAGON MORTGAGES (NO.1) PLC - AS AT THE MARCH 2003</t>
  </si>
  <si>
    <t xml:space="preserve">        PRINCIPAL DETERMINATION DATE - 01/04/03</t>
  </si>
  <si>
    <t>PARAGON MORTGAGES (NO.1) PLC - AS AT THE JUNE 2003</t>
  </si>
  <si>
    <t xml:space="preserve">        PRINCIPAL DETERMINATION DATE - 01/07/03</t>
  </si>
  <si>
    <t xml:space="preserve">                                       AS AT JUNE 2003</t>
  </si>
  <si>
    <t>PARAGON MORTGAGES (NO.1) PLC - AS AT THE SEPTEMBER 2003</t>
  </si>
  <si>
    <t xml:space="preserve">        PRINCIPAL DETERMINATION DATE - 01/10/03</t>
  </si>
  <si>
    <t xml:space="preserve">                                       AS AT SEPTEMBER 2003</t>
  </si>
  <si>
    <t>PARAGON MORTGAGES (NO.1) PLC - AS AT THE DECEMBER 2003</t>
  </si>
  <si>
    <t xml:space="preserve">        PRINCIPAL DETERMINATION DATE - 01/01/04</t>
  </si>
  <si>
    <t xml:space="preserve">                                       AS AT DECEMBER 2003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</si>
</sst>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0.0000"/>
    <numFmt numFmtId="177" formatCode="_-* #,##0.000_-;\-* #,##0.000_-;_-* &quot;-&quot;??_-;_-@_-"/>
    <numFmt numFmtId="178" formatCode="_-* #,##0.0000_-;\-* #,##0.0000_-;_-* &quot;-&quot;??_-;_-@_-"/>
  </numFmts>
  <fonts count="16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color indexed="39"/>
      <name val="Arial"/>
      <family val="2"/>
    </font>
    <font>
      <sz val="18"/>
      <color indexed="39"/>
      <name val="Arial"/>
      <family val="2"/>
    </font>
    <font>
      <sz val="9"/>
      <color indexed="39"/>
      <name val="Arial"/>
      <family val="2"/>
    </font>
    <font>
      <b/>
      <i/>
      <sz val="14"/>
      <color indexed="39"/>
      <name val="Arial"/>
      <family val="2"/>
    </font>
    <font>
      <sz val="14"/>
      <color indexed="39"/>
      <name val="Arial"/>
      <family val="2"/>
    </font>
    <font>
      <b/>
      <sz val="14"/>
      <color indexed="39"/>
      <name val="Arial"/>
      <family val="2"/>
    </font>
    <font>
      <b/>
      <sz val="14"/>
      <color indexed="53"/>
      <name val="Arial"/>
      <family val="2"/>
    </font>
    <font>
      <sz val="14"/>
      <color indexed="53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174" fontId="1" fillId="0" borderId="0" xfId="15" applyNumberFormat="1" applyFont="1" applyAlignment="1">
      <alignment/>
    </xf>
    <xf numFmtId="10" fontId="1" fillId="0" borderId="0" xfId="19" applyNumberFormat="1" applyFont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174" fontId="3" fillId="0" borderId="0" xfId="15" applyNumberFormat="1" applyFont="1" applyAlignment="1">
      <alignment/>
    </xf>
    <xf numFmtId="10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43" fontId="8" fillId="2" borderId="0" xfId="15" applyFont="1" applyFill="1" applyAlignment="1">
      <alignment/>
    </xf>
    <xf numFmtId="174" fontId="8" fillId="2" borderId="0" xfId="15" applyNumberFormat="1" applyFont="1" applyFill="1" applyAlignment="1">
      <alignment/>
    </xf>
    <xf numFmtId="10" fontId="8" fillId="2" borderId="0" xfId="19" applyNumberFormat="1" applyFont="1" applyFill="1" applyAlignment="1">
      <alignment/>
    </xf>
    <xf numFmtId="0" fontId="9" fillId="2" borderId="0" xfId="0" applyFont="1" applyFill="1" applyAlignment="1">
      <alignment/>
    </xf>
    <xf numFmtId="43" fontId="10" fillId="2" borderId="0" xfId="15" applyFont="1" applyFill="1" applyAlignment="1">
      <alignment/>
    </xf>
    <xf numFmtId="0" fontId="10" fillId="2" borderId="0" xfId="0" applyFont="1" applyFill="1" applyAlignment="1">
      <alignment/>
    </xf>
    <xf numFmtId="174" fontId="10" fillId="2" borderId="0" xfId="15" applyNumberFormat="1" applyFont="1" applyFill="1" applyAlignment="1">
      <alignment/>
    </xf>
    <xf numFmtId="10" fontId="10" fillId="2" borderId="0" xfId="19" applyNumberFormat="1" applyFont="1" applyFill="1" applyAlignment="1">
      <alignment/>
    </xf>
    <xf numFmtId="0" fontId="11" fillId="2" borderId="0" xfId="0" applyFont="1" applyFill="1" applyAlignment="1">
      <alignment/>
    </xf>
    <xf numFmtId="43" fontId="11" fillId="2" borderId="1" xfId="15" applyFont="1" applyFill="1" applyBorder="1" applyAlignment="1">
      <alignment/>
    </xf>
    <xf numFmtId="10" fontId="11" fillId="2" borderId="0" xfId="0" applyNumberFormat="1" applyFont="1" applyFill="1" applyAlignment="1">
      <alignment/>
    </xf>
    <xf numFmtId="174" fontId="11" fillId="2" borderId="1" xfId="15" applyNumberFormat="1" applyFont="1" applyFill="1" applyBorder="1" applyAlignment="1">
      <alignment/>
    </xf>
    <xf numFmtId="10" fontId="11" fillId="2" borderId="0" xfId="19" applyNumberFormat="1" applyFont="1" applyFill="1" applyAlignment="1">
      <alignment/>
    </xf>
    <xf numFmtId="43" fontId="11" fillId="2" borderId="0" xfId="15" applyFont="1" applyFill="1" applyAlignment="1">
      <alignment/>
    </xf>
    <xf numFmtId="0" fontId="10" fillId="2" borderId="0" xfId="0" applyFont="1" applyFill="1" applyAlignment="1">
      <alignment horizontal="right"/>
    </xf>
    <xf numFmtId="9" fontId="11" fillId="2" borderId="0" xfId="0" applyNumberFormat="1" applyFont="1" applyFill="1" applyAlignment="1">
      <alignment/>
    </xf>
    <xf numFmtId="43" fontId="11" fillId="2" borderId="0" xfId="15" applyNumberFormat="1" applyFont="1" applyFill="1" applyAlignment="1">
      <alignment/>
    </xf>
    <xf numFmtId="175" fontId="11" fillId="2" borderId="0" xfId="0" applyNumberFormat="1" applyFont="1" applyFill="1" applyAlignment="1">
      <alignment/>
    </xf>
    <xf numFmtId="177" fontId="11" fillId="2" borderId="0" xfId="15" applyNumberFormat="1" applyFont="1" applyFill="1" applyAlignment="1">
      <alignment/>
    </xf>
    <xf numFmtId="0" fontId="12" fillId="2" borderId="2" xfId="0" applyFont="1" applyFill="1" applyBorder="1" applyAlignment="1">
      <alignment wrapText="1"/>
    </xf>
    <xf numFmtId="43" fontId="12" fillId="2" borderId="2" xfId="15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174" fontId="12" fillId="2" borderId="2" xfId="15" applyNumberFormat="1" applyFont="1" applyFill="1" applyBorder="1" applyAlignment="1">
      <alignment horizontal="right" wrapText="1"/>
    </xf>
    <xf numFmtId="0" fontId="12" fillId="2" borderId="0" xfId="0" applyFont="1" applyFill="1" applyAlignment="1">
      <alignment wrapText="1"/>
    </xf>
    <xf numFmtId="10" fontId="12" fillId="2" borderId="2" xfId="19" applyNumberFormat="1" applyFont="1" applyFill="1" applyBorder="1" applyAlignment="1">
      <alignment horizontal="right" wrapText="1"/>
    </xf>
    <xf numFmtId="0" fontId="12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43" fontId="10" fillId="2" borderId="0" xfId="15" applyFont="1" applyFill="1" applyAlignment="1">
      <alignment horizontal="right"/>
    </xf>
    <xf numFmtId="174" fontId="10" fillId="2" borderId="0" xfId="15" applyNumberFormat="1" applyFont="1" applyFill="1" applyAlignment="1">
      <alignment horizontal="right"/>
    </xf>
    <xf numFmtId="43" fontId="11" fillId="2" borderId="1" xfId="15" applyFont="1" applyFill="1" applyBorder="1" applyAlignment="1">
      <alignment horizontal="right"/>
    </xf>
    <xf numFmtId="10" fontId="11" fillId="2" borderId="0" xfId="0" applyNumberFormat="1" applyFont="1" applyFill="1" applyAlignment="1">
      <alignment horizontal="right"/>
    </xf>
    <xf numFmtId="174" fontId="11" fillId="2" borderId="1" xfId="15" applyNumberFormat="1" applyFont="1" applyFill="1" applyBorder="1" applyAlignment="1">
      <alignment horizontal="right"/>
    </xf>
    <xf numFmtId="43" fontId="14" fillId="2" borderId="0" xfId="15" applyFont="1" applyFill="1" applyAlignment="1">
      <alignment/>
    </xf>
    <xf numFmtId="10" fontId="14" fillId="2" borderId="0" xfId="19" applyNumberFormat="1" applyFont="1" applyFill="1" applyAlignment="1">
      <alignment/>
    </xf>
    <xf numFmtId="174" fontId="14" fillId="2" borderId="0" xfId="15" applyNumberFormat="1" applyFont="1" applyFill="1" applyAlignment="1">
      <alignment/>
    </xf>
    <xf numFmtId="43" fontId="15" fillId="2" borderId="1" xfId="15" applyFont="1" applyFill="1" applyBorder="1" applyAlignment="1">
      <alignment/>
    </xf>
    <xf numFmtId="10" fontId="15" fillId="2" borderId="0" xfId="19" applyNumberFormat="1" applyFont="1" applyFill="1" applyAlignment="1">
      <alignment/>
    </xf>
    <xf numFmtId="174" fontId="15" fillId="2" borderId="1" xfId="15" applyNumberFormat="1" applyFont="1" applyFill="1" applyBorder="1" applyAlignment="1">
      <alignment/>
    </xf>
    <xf numFmtId="43" fontId="14" fillId="2" borderId="0" xfId="15" applyFont="1" applyFill="1" applyBorder="1" applyAlignment="1">
      <alignment/>
    </xf>
    <xf numFmtId="10" fontId="14" fillId="2" borderId="0" xfId="19" applyNumberFormat="1" applyFont="1" applyFill="1" applyBorder="1" applyAlignment="1">
      <alignment/>
    </xf>
    <xf numFmtId="174" fontId="14" fillId="2" borderId="0" xfId="15" applyNumberFormat="1" applyFont="1" applyFill="1" applyBorder="1" applyAlignment="1">
      <alignment/>
    </xf>
    <xf numFmtId="10" fontId="15" fillId="2" borderId="0" xfId="19" applyNumberFormat="1" applyFont="1" applyFill="1" applyBorder="1" applyAlignment="1">
      <alignment/>
    </xf>
    <xf numFmtId="10" fontId="6" fillId="2" borderId="0" xfId="19" applyNumberFormat="1" applyFont="1" applyFill="1" applyAlignment="1">
      <alignment horizontal="center"/>
    </xf>
    <xf numFmtId="43" fontId="10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74" fontId="3" fillId="2" borderId="0" xfId="15" applyNumberFormat="1" applyFont="1" applyFill="1" applyAlignment="1">
      <alignment/>
    </xf>
    <xf numFmtId="10" fontId="3" fillId="2" borderId="0" xfId="19" applyNumberFormat="1" applyFont="1" applyFill="1" applyAlignment="1">
      <alignment/>
    </xf>
    <xf numFmtId="0" fontId="14" fillId="2" borderId="0" xfId="0" applyFont="1" applyFill="1" applyAlignment="1">
      <alignment/>
    </xf>
    <xf numFmtId="43" fontId="3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10" fontId="6" fillId="2" borderId="0" xfId="19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0"/>
  <sheetViews>
    <sheetView view="pageBreakPreview" zoomScale="60" workbookViewId="0" topLeftCell="K1">
      <selection activeCell="M2" sqref="M2"/>
    </sheetView>
  </sheetViews>
  <sheetFormatPr defaultColWidth="9.140625" defaultRowHeight="12.75"/>
  <cols>
    <col min="1" max="1" width="27.00390625" style="1" customWidth="1"/>
    <col min="2" max="2" width="22.28125" style="2" customWidth="1"/>
    <col min="3" max="3" width="18.421875" style="1" customWidth="1"/>
    <col min="4" max="4" width="19.57421875" style="3" customWidth="1"/>
    <col min="5" max="5" width="16.7109375" style="1" customWidth="1"/>
    <col min="6" max="6" width="28.7109375" style="1" customWidth="1"/>
    <col min="7" max="7" width="30.00390625" style="1" customWidth="1"/>
    <col min="8" max="8" width="21.421875" style="1" customWidth="1"/>
    <col min="9" max="9" width="18.140625" style="4" customWidth="1"/>
    <col min="10" max="10" width="16.421875" style="1" customWidth="1"/>
    <col min="11" max="11" width="13.421875" style="4" customWidth="1"/>
    <col min="12" max="12" width="20.28125" style="1" customWidth="1"/>
    <col min="13" max="13" width="34.8515625" style="1" customWidth="1"/>
    <col min="14" max="14" width="21.57421875" style="1" customWidth="1"/>
    <col min="15" max="15" width="18.00390625" style="1" customWidth="1"/>
    <col min="16" max="16" width="16.57421875" style="1" customWidth="1"/>
    <col min="17" max="17" width="17.7109375" style="1" customWidth="1"/>
    <col min="18" max="18" width="10.57421875" style="1" customWidth="1"/>
    <col min="19" max="16384" width="9.140625" style="1" customWidth="1"/>
  </cols>
  <sheetData>
    <row r="1" spans="1:18" s="11" customFormat="1" ht="23.25">
      <c r="A1" s="67" t="s">
        <v>112</v>
      </c>
      <c r="B1" s="67"/>
      <c r="C1" s="67"/>
      <c r="D1" s="67"/>
      <c r="E1" s="67"/>
      <c r="F1" s="12"/>
      <c r="G1" s="68" t="s">
        <v>113</v>
      </c>
      <c r="H1" s="68"/>
      <c r="I1" s="68"/>
      <c r="J1" s="68"/>
      <c r="K1" s="68"/>
      <c r="L1" s="12"/>
      <c r="M1" s="68" t="s">
        <v>114</v>
      </c>
      <c r="N1" s="68"/>
      <c r="O1" s="68"/>
      <c r="P1" s="68"/>
      <c r="Q1" s="68"/>
      <c r="R1" s="59"/>
    </row>
    <row r="2" spans="1:18" ht="23.25">
      <c r="A2" s="43" t="s">
        <v>74</v>
      </c>
      <c r="B2" s="14"/>
      <c r="C2" s="13"/>
      <c r="D2" s="15"/>
      <c r="E2" s="13"/>
      <c r="F2" s="13"/>
      <c r="G2" s="43" t="s">
        <v>76</v>
      </c>
      <c r="H2" s="14"/>
      <c r="I2" s="16"/>
      <c r="J2" s="15"/>
      <c r="K2" s="16"/>
      <c r="L2" s="13"/>
      <c r="M2" s="43" t="s">
        <v>116</v>
      </c>
      <c r="N2" s="14"/>
      <c r="O2" s="16"/>
      <c r="P2" s="15"/>
      <c r="Q2" s="16"/>
      <c r="R2" s="16"/>
    </row>
    <row r="3" spans="1:18" ht="12">
      <c r="A3" s="13"/>
      <c r="B3" s="14"/>
      <c r="C3" s="13"/>
      <c r="D3" s="15"/>
      <c r="E3" s="13"/>
      <c r="F3" s="13"/>
      <c r="G3" s="13"/>
      <c r="H3" s="14"/>
      <c r="I3" s="16"/>
      <c r="J3" s="15"/>
      <c r="K3" s="16"/>
      <c r="L3" s="13"/>
      <c r="M3" s="13"/>
      <c r="N3" s="14"/>
      <c r="O3" s="16"/>
      <c r="P3" s="15"/>
      <c r="Q3" s="16"/>
      <c r="R3" s="16"/>
    </row>
    <row r="4" spans="1:18" s="9" customFormat="1" ht="18.75">
      <c r="A4" s="17" t="s">
        <v>75</v>
      </c>
      <c r="B4" s="18"/>
      <c r="C4" s="19"/>
      <c r="D4" s="20"/>
      <c r="E4" s="19"/>
      <c r="F4" s="19"/>
      <c r="G4" s="17" t="s">
        <v>75</v>
      </c>
      <c r="H4" s="18"/>
      <c r="I4" s="21"/>
      <c r="J4" s="20"/>
      <c r="K4" s="21"/>
      <c r="L4" s="19"/>
      <c r="M4" s="17" t="s">
        <v>75</v>
      </c>
      <c r="N4" s="18"/>
      <c r="O4" s="21"/>
      <c r="P4" s="20"/>
      <c r="Q4" s="21"/>
      <c r="R4" s="21"/>
    </row>
    <row r="5" spans="1:18" s="9" customFormat="1" ht="18">
      <c r="A5" s="19"/>
      <c r="B5" s="18"/>
      <c r="C5" s="19"/>
      <c r="D5" s="20"/>
      <c r="E5" s="19"/>
      <c r="F5" s="19"/>
      <c r="G5" s="19"/>
      <c r="H5" s="18"/>
      <c r="I5" s="21"/>
      <c r="J5" s="20"/>
      <c r="K5" s="21"/>
      <c r="L5" s="19"/>
      <c r="M5" s="19"/>
      <c r="N5" s="18"/>
      <c r="O5" s="21"/>
      <c r="P5" s="20"/>
      <c r="Q5" s="21"/>
      <c r="R5" s="21"/>
    </row>
    <row r="6" spans="1:18" s="39" customFormat="1" ht="72">
      <c r="A6" s="33" t="s">
        <v>82</v>
      </c>
      <c r="B6" s="34" t="s">
        <v>83</v>
      </c>
      <c r="C6" s="35" t="s">
        <v>84</v>
      </c>
      <c r="D6" s="36" t="s">
        <v>85</v>
      </c>
      <c r="E6" s="35" t="s">
        <v>84</v>
      </c>
      <c r="F6" s="37"/>
      <c r="G6" s="34" t="s">
        <v>83</v>
      </c>
      <c r="H6" s="35" t="s">
        <v>84</v>
      </c>
      <c r="I6" s="36" t="s">
        <v>85</v>
      </c>
      <c r="J6" s="35" t="s">
        <v>84</v>
      </c>
      <c r="K6" s="38"/>
      <c r="L6" s="37"/>
      <c r="M6" s="34" t="s">
        <v>83</v>
      </c>
      <c r="N6" s="35" t="s">
        <v>84</v>
      </c>
      <c r="O6" s="36" t="s">
        <v>85</v>
      </c>
      <c r="P6" s="35" t="s">
        <v>84</v>
      </c>
      <c r="Q6" s="38"/>
      <c r="R6" s="38"/>
    </row>
    <row r="7" spans="1:18" s="9" customFormat="1" ht="18">
      <c r="A7" s="19"/>
      <c r="B7" s="18"/>
      <c r="C7" s="19"/>
      <c r="D7" s="20"/>
      <c r="E7" s="19"/>
      <c r="F7" s="19"/>
      <c r="G7" s="18"/>
      <c r="H7" s="21"/>
      <c r="I7" s="20"/>
      <c r="J7" s="21"/>
      <c r="K7" s="21"/>
      <c r="L7" s="19"/>
      <c r="M7" s="18"/>
      <c r="N7" s="21"/>
      <c r="O7" s="20"/>
      <c r="P7" s="21"/>
      <c r="Q7" s="21"/>
      <c r="R7" s="21"/>
    </row>
    <row r="8" spans="1:18" s="9" customFormat="1" ht="18">
      <c r="A8" s="19" t="s">
        <v>0</v>
      </c>
      <c r="B8" s="18">
        <v>722719.92</v>
      </c>
      <c r="C8" s="21">
        <v>0.003906594374174095</v>
      </c>
      <c r="D8" s="20">
        <v>23</v>
      </c>
      <c r="E8" s="21">
        <v>0.006171183257311511</v>
      </c>
      <c r="F8" s="19"/>
      <c r="G8" s="49">
        <v>787543.81</v>
      </c>
      <c r="H8" s="50">
        <v>0.0048600867378015295</v>
      </c>
      <c r="I8" s="51">
        <v>41</v>
      </c>
      <c r="J8" s="50">
        <v>0.011015583019881784</v>
      </c>
      <c r="K8" s="21"/>
      <c r="L8" s="19"/>
      <c r="M8" s="55">
        <v>1057887.77</v>
      </c>
      <c r="N8" s="56">
        <v>0.006656632389940036</v>
      </c>
      <c r="O8" s="57">
        <v>49</v>
      </c>
      <c r="P8" s="56">
        <v>0.015442798613299717</v>
      </c>
      <c r="Q8" s="21"/>
      <c r="R8" s="21"/>
    </row>
    <row r="9" spans="1:18" s="9" customFormat="1" ht="18">
      <c r="A9" s="19" t="s">
        <v>1</v>
      </c>
      <c r="B9" s="18">
        <v>17461898.51</v>
      </c>
      <c r="C9" s="21">
        <v>0.0943886457170919</v>
      </c>
      <c r="D9" s="20">
        <v>426</v>
      </c>
      <c r="E9" s="21">
        <v>0.11430104641803059</v>
      </c>
      <c r="F9" s="19"/>
      <c r="G9" s="49">
        <v>17594624.93</v>
      </c>
      <c r="H9" s="50">
        <v>0.10857986843790335</v>
      </c>
      <c r="I9" s="51">
        <v>457</v>
      </c>
      <c r="J9" s="50">
        <v>0.12278344975819452</v>
      </c>
      <c r="K9" s="21"/>
      <c r="L9" s="19"/>
      <c r="M9" s="55">
        <v>17320659.740000002</v>
      </c>
      <c r="N9" s="56">
        <v>0.10898818183748771</v>
      </c>
      <c r="O9" s="57">
        <v>456</v>
      </c>
      <c r="P9" s="56">
        <v>0.1437125748502994</v>
      </c>
      <c r="Q9" s="21"/>
      <c r="R9" s="21"/>
    </row>
    <row r="10" spans="1:18" s="9" customFormat="1" ht="18">
      <c r="A10" s="19" t="s">
        <v>2</v>
      </c>
      <c r="B10" s="18">
        <v>8237531.83</v>
      </c>
      <c r="C10" s="21">
        <v>0.04452720149758434</v>
      </c>
      <c r="D10" s="20">
        <v>162</v>
      </c>
      <c r="E10" s="21">
        <v>0.043466595116715856</v>
      </c>
      <c r="F10" s="19"/>
      <c r="G10" s="49">
        <v>7203257.64</v>
      </c>
      <c r="H10" s="50">
        <v>0.04445271041509619</v>
      </c>
      <c r="I10" s="51">
        <v>161</v>
      </c>
      <c r="J10" s="50">
        <v>0.043256313809779685</v>
      </c>
      <c r="K10" s="21"/>
      <c r="L10" s="19"/>
      <c r="M10" s="55">
        <v>7020998.239999997</v>
      </c>
      <c r="N10" s="56">
        <v>0.044178792514158634</v>
      </c>
      <c r="O10" s="57">
        <v>158</v>
      </c>
      <c r="P10" s="56">
        <v>0.04979514654900725</v>
      </c>
      <c r="Q10" s="21"/>
      <c r="R10" s="21"/>
    </row>
    <row r="11" spans="1:18" s="9" customFormat="1" ht="18">
      <c r="A11" s="19" t="s">
        <v>3</v>
      </c>
      <c r="B11" s="18">
        <v>9146933.49</v>
      </c>
      <c r="C11" s="21">
        <v>0.049442886413008535</v>
      </c>
      <c r="D11" s="20">
        <v>189</v>
      </c>
      <c r="E11" s="21">
        <v>0.0507110276361685</v>
      </c>
      <c r="F11" s="19"/>
      <c r="G11" s="49">
        <v>11328234.38</v>
      </c>
      <c r="H11" s="50">
        <v>0.0699087478993014</v>
      </c>
      <c r="I11" s="51">
        <v>222</v>
      </c>
      <c r="J11" s="50">
        <v>0.05964535196131112</v>
      </c>
      <c r="K11" s="21"/>
      <c r="L11" s="19"/>
      <c r="M11" s="55">
        <v>12194917.509999992</v>
      </c>
      <c r="N11" s="56">
        <v>0.07673506130968206</v>
      </c>
      <c r="O11" s="57">
        <v>245</v>
      </c>
      <c r="P11" s="56">
        <v>0.07721399306649858</v>
      </c>
      <c r="Q11" s="21"/>
      <c r="R11" s="21"/>
    </row>
    <row r="12" spans="1:18" s="9" customFormat="1" ht="18">
      <c r="A12" s="19" t="s">
        <v>4</v>
      </c>
      <c r="B12" s="18">
        <v>16990265.87</v>
      </c>
      <c r="C12" s="21">
        <v>0.09183927995711552</v>
      </c>
      <c r="D12" s="20">
        <v>311</v>
      </c>
      <c r="E12" s="21">
        <v>0.08344513013147303</v>
      </c>
      <c r="F12" s="19"/>
      <c r="G12" s="49">
        <v>16237607.32</v>
      </c>
      <c r="H12" s="50">
        <v>0.10020544760495423</v>
      </c>
      <c r="I12" s="51">
        <v>432</v>
      </c>
      <c r="J12" s="50">
        <v>0.11606663084363246</v>
      </c>
      <c r="K12" s="21"/>
      <c r="L12" s="19"/>
      <c r="M12" s="55">
        <v>15500552.059999991</v>
      </c>
      <c r="N12" s="56">
        <v>0.09753537173848573</v>
      </c>
      <c r="O12" s="57">
        <v>312</v>
      </c>
      <c r="P12" s="56">
        <v>0.09832965647652064</v>
      </c>
      <c r="Q12" s="21"/>
      <c r="R12" s="21"/>
    </row>
    <row r="13" spans="1:18" s="9" customFormat="1" ht="18">
      <c r="A13" s="19" t="s">
        <v>5</v>
      </c>
      <c r="B13" s="18">
        <v>20922702.75</v>
      </c>
      <c r="C13" s="21">
        <v>0.11309569667827456</v>
      </c>
      <c r="D13" s="20">
        <v>417</v>
      </c>
      <c r="E13" s="21">
        <v>0.11188623557821303</v>
      </c>
      <c r="F13" s="19"/>
      <c r="G13" s="49">
        <v>23470178.06</v>
      </c>
      <c r="H13" s="50">
        <v>0.14483905488793875</v>
      </c>
      <c r="I13" s="51">
        <v>566</v>
      </c>
      <c r="J13" s="50">
        <v>0.15206878022568512</v>
      </c>
      <c r="K13" s="21"/>
      <c r="L13" s="19"/>
      <c r="M13" s="55">
        <v>22823224.059999995</v>
      </c>
      <c r="N13" s="56">
        <v>0.14361241034165154</v>
      </c>
      <c r="O13" s="57">
        <v>454</v>
      </c>
      <c r="P13" s="56">
        <v>0.14308225653955248</v>
      </c>
      <c r="Q13" s="21"/>
      <c r="R13" s="21"/>
    </row>
    <row r="14" spans="1:18" s="9" customFormat="1" ht="18">
      <c r="A14" s="19" t="s">
        <v>6</v>
      </c>
      <c r="B14" s="18">
        <v>43138673.48</v>
      </c>
      <c r="C14" s="21">
        <v>0.23318203146566266</v>
      </c>
      <c r="D14" s="20">
        <v>819</v>
      </c>
      <c r="E14" s="21">
        <v>0.21974778642339685</v>
      </c>
      <c r="F14" s="19"/>
      <c r="G14" s="49">
        <v>30088680.96</v>
      </c>
      <c r="H14" s="50">
        <v>0.18568312954124722</v>
      </c>
      <c r="I14" s="51">
        <v>670</v>
      </c>
      <c r="J14" s="50">
        <v>0.1800107469102633</v>
      </c>
      <c r="K14" s="21"/>
      <c r="L14" s="19"/>
      <c r="M14" s="55">
        <v>29313849.540000044</v>
      </c>
      <c r="N14" s="56">
        <v>0.18445389563563355</v>
      </c>
      <c r="O14" s="57">
        <v>537</v>
      </c>
      <c r="P14" s="56">
        <v>0.16924046643554996</v>
      </c>
      <c r="Q14" s="21"/>
      <c r="R14" s="21"/>
    </row>
    <row r="15" spans="1:18" s="9" customFormat="1" ht="18">
      <c r="A15" s="19" t="s">
        <v>7</v>
      </c>
      <c r="B15" s="18">
        <v>46095326.29</v>
      </c>
      <c r="C15" s="21">
        <v>0.2491639394140862</v>
      </c>
      <c r="D15" s="20">
        <v>965</v>
      </c>
      <c r="E15" s="21">
        <v>0.25892138449154817</v>
      </c>
      <c r="F15" s="19"/>
      <c r="G15" s="49">
        <f>33585750.03+721699.68</f>
        <v>34307449.71</v>
      </c>
      <c r="H15" s="50">
        <v>0.21171797584614868</v>
      </c>
      <c r="I15" s="51">
        <v>840</v>
      </c>
      <c r="J15" s="50">
        <v>0.22568511552928533</v>
      </c>
      <c r="K15" s="21"/>
      <c r="L15" s="19"/>
      <c r="M15" s="55">
        <v>32191491.44000001</v>
      </c>
      <c r="N15" s="56">
        <v>0.20256111345344457</v>
      </c>
      <c r="O15" s="57">
        <v>627</v>
      </c>
      <c r="P15" s="56">
        <v>0.19760479041916168</v>
      </c>
      <c r="Q15" s="21"/>
      <c r="R15" s="21"/>
    </row>
    <row r="16" spans="1:18" s="9" customFormat="1" ht="18">
      <c r="A16" s="19" t="s">
        <v>8</v>
      </c>
      <c r="B16" s="18">
        <v>20479964.75</v>
      </c>
      <c r="C16" s="21">
        <v>0.11070251817001774</v>
      </c>
      <c r="D16" s="20">
        <v>384</v>
      </c>
      <c r="E16" s="21">
        <v>0.1030319291655487</v>
      </c>
      <c r="F16" s="19"/>
      <c r="G16" s="49">
        <v>19809369.9</v>
      </c>
      <c r="H16" s="50">
        <v>0.12224749240959025</v>
      </c>
      <c r="I16" s="51">
        <v>313</v>
      </c>
      <c r="J16" s="50">
        <v>0.08409457281031703</v>
      </c>
      <c r="K16" s="21"/>
      <c r="L16" s="19"/>
      <c r="M16" s="55">
        <v>20355441.959999997</v>
      </c>
      <c r="N16" s="56">
        <v>0.12808418634282961</v>
      </c>
      <c r="O16" s="57">
        <v>316</v>
      </c>
      <c r="P16" s="56">
        <v>0.0995902930980145</v>
      </c>
      <c r="Q16" s="21"/>
      <c r="R16" s="21"/>
    </row>
    <row r="17" spans="1:18" s="9" customFormat="1" ht="18">
      <c r="A17" s="19" t="s">
        <v>9</v>
      </c>
      <c r="B17" s="18">
        <v>191625.91</v>
      </c>
      <c r="C17" s="21">
        <v>0.0010358157859437324</v>
      </c>
      <c r="D17" s="20">
        <v>4</v>
      </c>
      <c r="E17" s="21">
        <v>0.0010732492621411322</v>
      </c>
      <c r="F17" s="19"/>
      <c r="G17" s="49">
        <v>354704.73</v>
      </c>
      <c r="H17" s="50">
        <v>0.0021889521982383074</v>
      </c>
      <c r="I17" s="51">
        <v>7</v>
      </c>
      <c r="J17" s="50">
        <v>0.0018807092960773778</v>
      </c>
      <c r="K17" s="21"/>
      <c r="L17" s="19"/>
      <c r="M17" s="55">
        <v>353165.44</v>
      </c>
      <c r="N17" s="56">
        <v>0.0022222513328719403</v>
      </c>
      <c r="O17" s="57">
        <v>7</v>
      </c>
      <c r="P17" s="56">
        <v>0.002206114087614245</v>
      </c>
      <c r="Q17" s="21"/>
      <c r="R17" s="21"/>
    </row>
    <row r="18" spans="1:18" s="9" customFormat="1" ht="18">
      <c r="A18" s="19" t="s">
        <v>10</v>
      </c>
      <c r="B18" s="18">
        <v>715236.9</v>
      </c>
      <c r="C18" s="21">
        <v>0.0038661456152221728</v>
      </c>
      <c r="D18" s="20">
        <v>11</v>
      </c>
      <c r="E18" s="21">
        <v>0.0029514354708881137</v>
      </c>
      <c r="F18" s="19"/>
      <c r="G18" s="49">
        <v>424738.25</v>
      </c>
      <c r="H18" s="50">
        <v>0.0026211427347286624</v>
      </c>
      <c r="I18" s="51">
        <v>5</v>
      </c>
      <c r="J18" s="50">
        <v>0.0013433637829124126</v>
      </c>
      <c r="K18" s="21"/>
      <c r="L18" s="19"/>
      <c r="M18" s="55">
        <v>353408.67</v>
      </c>
      <c r="N18" s="56">
        <v>0.002223781828584359</v>
      </c>
      <c r="O18" s="57">
        <v>4</v>
      </c>
      <c r="P18" s="56">
        <v>0.0012606366214938543</v>
      </c>
      <c r="Q18" s="21"/>
      <c r="R18" s="21"/>
    </row>
    <row r="19" spans="1:18" s="9" customFormat="1" ht="18">
      <c r="A19" s="19" t="s">
        <v>11</v>
      </c>
      <c r="B19" s="18">
        <v>258055.11</v>
      </c>
      <c r="C19" s="21">
        <v>0.0013948925621876827</v>
      </c>
      <c r="D19" s="20">
        <v>5</v>
      </c>
      <c r="E19" s="21">
        <v>0.0013415615776764154</v>
      </c>
      <c r="F19" s="19"/>
      <c r="G19" s="49">
        <v>57222.8</v>
      </c>
      <c r="H19" s="50">
        <v>0.00035313308015190843</v>
      </c>
      <c r="I19" s="51">
        <v>1</v>
      </c>
      <c r="J19" s="50">
        <v>0.00026867275658248256</v>
      </c>
      <c r="K19" s="21"/>
      <c r="L19" s="19"/>
      <c r="M19" s="55">
        <v>57222.8</v>
      </c>
      <c r="N19" s="56">
        <v>0.0003600676316761472</v>
      </c>
      <c r="O19" s="57">
        <v>1</v>
      </c>
      <c r="P19" s="56">
        <v>0.0003151591553734636</v>
      </c>
      <c r="Q19" s="21"/>
      <c r="R19" s="21"/>
    </row>
    <row r="20" spans="1:18" s="9" customFormat="1" ht="18">
      <c r="A20" s="19" t="s">
        <v>12</v>
      </c>
      <c r="B20" s="18">
        <v>639055.15</v>
      </c>
      <c r="C20" s="21">
        <v>0.0034543523496307978</v>
      </c>
      <c r="D20" s="20">
        <v>11</v>
      </c>
      <c r="E20" s="21">
        <v>0.0029514354708881137</v>
      </c>
      <c r="F20" s="19"/>
      <c r="G20" s="49">
        <v>379546.92</v>
      </c>
      <c r="H20" s="50">
        <v>0.002342258206899522</v>
      </c>
      <c r="I20" s="51">
        <v>7</v>
      </c>
      <c r="J20" s="50">
        <v>0.0018807092960773778</v>
      </c>
      <c r="K20" s="21"/>
      <c r="L20" s="19"/>
      <c r="M20" s="55">
        <v>379546.92</v>
      </c>
      <c r="N20" s="56">
        <v>0.0023882536435542493</v>
      </c>
      <c r="O20" s="57">
        <v>7</v>
      </c>
      <c r="P20" s="56">
        <v>0.002206114087614245</v>
      </c>
      <c r="Q20" s="21"/>
      <c r="R20" s="21"/>
    </row>
    <row r="21" spans="1:18" s="9" customFormat="1" ht="18">
      <c r="A21" s="19" t="s">
        <v>44</v>
      </c>
      <c r="B21" s="18">
        <v>0</v>
      </c>
      <c r="C21" s="21">
        <v>0</v>
      </c>
      <c r="D21" s="20">
        <v>0</v>
      </c>
      <c r="E21" s="21">
        <v>0</v>
      </c>
      <c r="F21" s="19"/>
      <c r="G21" s="49">
        <v>0</v>
      </c>
      <c r="H21" s="50">
        <v>0</v>
      </c>
      <c r="I21" s="51">
        <v>0</v>
      </c>
      <c r="J21" s="50">
        <v>0</v>
      </c>
      <c r="K21" s="21"/>
      <c r="L21" s="19"/>
      <c r="M21" s="55">
        <v>0</v>
      </c>
      <c r="N21" s="56">
        <v>0</v>
      </c>
      <c r="O21" s="57">
        <v>0</v>
      </c>
      <c r="P21" s="56">
        <v>0</v>
      </c>
      <c r="Q21" s="21"/>
      <c r="R21" s="21"/>
    </row>
    <row r="22" spans="1:18" s="9" customFormat="1" ht="18">
      <c r="A22" s="19"/>
      <c r="B22" s="18"/>
      <c r="C22" s="19"/>
      <c r="D22" s="20"/>
      <c r="E22" s="19"/>
      <c r="F22" s="19"/>
      <c r="G22" s="49"/>
      <c r="H22" s="50"/>
      <c r="I22" s="51"/>
      <c r="J22" s="50"/>
      <c r="K22" s="21"/>
      <c r="L22" s="19"/>
      <c r="M22" s="55"/>
      <c r="N22" s="56"/>
      <c r="O22" s="57"/>
      <c r="P22" s="56"/>
      <c r="Q22" s="21"/>
      <c r="R22" s="21"/>
    </row>
    <row r="23" spans="1:18" s="10" customFormat="1" ht="18.75" thickBot="1">
      <c r="A23" s="22"/>
      <c r="B23" s="23">
        <v>184999989.96</v>
      </c>
      <c r="C23" s="24"/>
      <c r="D23" s="25">
        <v>3727</v>
      </c>
      <c r="E23" s="24"/>
      <c r="F23" s="22"/>
      <c r="G23" s="52">
        <f>SUM(G8:G22)</f>
        <v>162043159.41</v>
      </c>
      <c r="H23" s="53"/>
      <c r="I23" s="54">
        <f>SUM(I8:I22)</f>
        <v>3722</v>
      </c>
      <c r="J23" s="53"/>
      <c r="K23" s="26"/>
      <c r="L23" s="22"/>
      <c r="M23" s="52">
        <v>158922366.15</v>
      </c>
      <c r="N23" s="58"/>
      <c r="O23" s="54">
        <v>3173</v>
      </c>
      <c r="P23" s="58"/>
      <c r="Q23" s="26"/>
      <c r="R23" s="26"/>
    </row>
    <row r="24" spans="1:18" s="9" customFormat="1" ht="18.75" thickTop="1">
      <c r="A24" s="19"/>
      <c r="B24" s="18"/>
      <c r="C24" s="19"/>
      <c r="D24" s="20"/>
      <c r="E24" s="19"/>
      <c r="F24" s="19"/>
      <c r="G24" s="19"/>
      <c r="H24" s="18"/>
      <c r="I24" s="21"/>
      <c r="J24" s="20"/>
      <c r="K24" s="21"/>
      <c r="L24" s="19"/>
      <c r="M24" s="19"/>
      <c r="N24" s="18"/>
      <c r="O24" s="21"/>
      <c r="P24" s="20"/>
      <c r="Q24" s="21"/>
      <c r="R24" s="21"/>
    </row>
    <row r="25" spans="1:18" s="9" customFormat="1" ht="18">
      <c r="A25" s="22" t="s">
        <v>88</v>
      </c>
      <c r="B25" s="18"/>
      <c r="C25" s="19"/>
      <c r="D25" s="26">
        <v>0.6859</v>
      </c>
      <c r="E25" s="19"/>
      <c r="F25" s="19"/>
      <c r="G25" s="22" t="s">
        <v>88</v>
      </c>
      <c r="H25" s="18"/>
      <c r="I25" s="19"/>
      <c r="J25" s="26">
        <v>0.6795</v>
      </c>
      <c r="K25" s="21"/>
      <c r="L25" s="19"/>
      <c r="M25" s="22" t="s">
        <v>88</v>
      </c>
      <c r="N25" s="18"/>
      <c r="O25" s="19"/>
      <c r="P25" s="26">
        <v>0.6738</v>
      </c>
      <c r="Q25" s="21"/>
      <c r="R25" s="21"/>
    </row>
    <row r="26" spans="1:18" s="9" customFormat="1" ht="18">
      <c r="A26" s="19"/>
      <c r="B26" s="18"/>
      <c r="C26" s="19"/>
      <c r="D26" s="20"/>
      <c r="E26" s="19"/>
      <c r="F26" s="19"/>
      <c r="G26" s="19"/>
      <c r="H26" s="18"/>
      <c r="I26" s="21"/>
      <c r="J26" s="20"/>
      <c r="K26" s="21"/>
      <c r="L26" s="19"/>
      <c r="M26" s="19"/>
      <c r="N26" s="18"/>
      <c r="O26" s="21"/>
      <c r="P26" s="20"/>
      <c r="Q26" s="21"/>
      <c r="R26" s="21"/>
    </row>
    <row r="27" spans="1:18" s="9" customFormat="1" ht="18">
      <c r="A27" s="19"/>
      <c r="B27" s="18"/>
      <c r="C27" s="19"/>
      <c r="D27" s="20"/>
      <c r="E27" s="19"/>
      <c r="F27" s="19"/>
      <c r="G27" s="19"/>
      <c r="H27" s="18"/>
      <c r="I27" s="21"/>
      <c r="J27" s="20"/>
      <c r="K27" s="21"/>
      <c r="L27" s="19"/>
      <c r="M27" s="19"/>
      <c r="N27" s="18"/>
      <c r="O27" s="21"/>
      <c r="P27" s="20"/>
      <c r="Q27" s="21"/>
      <c r="R27" s="21"/>
    </row>
    <row r="28" spans="1:18" s="9" customFormat="1" ht="18">
      <c r="A28" s="19"/>
      <c r="B28" s="18"/>
      <c r="C28" s="19"/>
      <c r="D28" s="20"/>
      <c r="E28" s="19"/>
      <c r="F28" s="19"/>
      <c r="G28" s="19"/>
      <c r="H28" s="18"/>
      <c r="I28" s="21"/>
      <c r="J28" s="20"/>
      <c r="K28" s="21"/>
      <c r="L28" s="19"/>
      <c r="M28" s="19"/>
      <c r="N28" s="18"/>
      <c r="O28" s="21"/>
      <c r="P28" s="20"/>
      <c r="Q28" s="21"/>
      <c r="R28" s="21"/>
    </row>
    <row r="29" spans="1:18" s="9" customFormat="1" ht="18.75">
      <c r="A29" s="17" t="s">
        <v>89</v>
      </c>
      <c r="B29" s="18"/>
      <c r="C29" s="19"/>
      <c r="D29" s="20"/>
      <c r="E29" s="19"/>
      <c r="F29" s="19"/>
      <c r="G29" s="17" t="s">
        <v>78</v>
      </c>
      <c r="H29" s="18"/>
      <c r="I29" s="21"/>
      <c r="J29" s="20"/>
      <c r="K29" s="21"/>
      <c r="L29" s="19"/>
      <c r="M29" s="17" t="s">
        <v>78</v>
      </c>
      <c r="N29" s="18"/>
      <c r="O29" s="21"/>
      <c r="P29" s="20"/>
      <c r="Q29" s="21"/>
      <c r="R29" s="21"/>
    </row>
    <row r="30" spans="1:18" s="9" customFormat="1" ht="18.75">
      <c r="A30" s="19"/>
      <c r="B30" s="18"/>
      <c r="C30" s="19"/>
      <c r="D30" s="20"/>
      <c r="E30" s="19"/>
      <c r="F30" s="19"/>
      <c r="G30" s="17" t="s">
        <v>79</v>
      </c>
      <c r="H30" s="18"/>
      <c r="I30" s="21"/>
      <c r="J30" s="20"/>
      <c r="K30" s="21"/>
      <c r="L30" s="19"/>
      <c r="M30" s="17" t="s">
        <v>115</v>
      </c>
      <c r="N30" s="18"/>
      <c r="O30" s="21"/>
      <c r="P30" s="20"/>
      <c r="Q30" s="21"/>
      <c r="R30" s="21"/>
    </row>
    <row r="31" spans="1:18" s="41" customFormat="1" ht="72">
      <c r="A31" s="33" t="s">
        <v>86</v>
      </c>
      <c r="B31" s="34" t="s">
        <v>83</v>
      </c>
      <c r="C31" s="35" t="s">
        <v>84</v>
      </c>
      <c r="D31" s="36" t="s">
        <v>87</v>
      </c>
      <c r="E31" s="35" t="s">
        <v>84</v>
      </c>
      <c r="F31" s="40"/>
      <c r="G31" s="34" t="s">
        <v>83</v>
      </c>
      <c r="H31" s="35" t="s">
        <v>84</v>
      </c>
      <c r="I31" s="36" t="s">
        <v>85</v>
      </c>
      <c r="J31" s="35" t="s">
        <v>84</v>
      </c>
      <c r="K31" s="38"/>
      <c r="L31" s="40"/>
      <c r="M31" s="34" t="s">
        <v>83</v>
      </c>
      <c r="N31" s="35" t="s">
        <v>84</v>
      </c>
      <c r="O31" s="36" t="s">
        <v>85</v>
      </c>
      <c r="P31" s="35" t="s">
        <v>84</v>
      </c>
      <c r="Q31" s="38"/>
      <c r="R31" s="38"/>
    </row>
    <row r="32" spans="1:18" s="9" customFormat="1" ht="18">
      <c r="A32" s="19"/>
      <c r="B32" s="18"/>
      <c r="C32" s="19"/>
      <c r="D32" s="20"/>
      <c r="E32" s="19"/>
      <c r="F32" s="19"/>
      <c r="G32" s="18"/>
      <c r="H32" s="21"/>
      <c r="I32" s="20"/>
      <c r="J32" s="21"/>
      <c r="K32" s="21"/>
      <c r="L32" s="19"/>
      <c r="M32" s="18"/>
      <c r="N32" s="21"/>
      <c r="O32" s="20"/>
      <c r="P32" s="21"/>
      <c r="Q32" s="21"/>
      <c r="R32" s="21"/>
    </row>
    <row r="33" spans="1:18" s="9" customFormat="1" ht="18">
      <c r="A33" s="19" t="s">
        <v>0</v>
      </c>
      <c r="B33" s="44" t="s">
        <v>77</v>
      </c>
      <c r="C33" s="44" t="s">
        <v>77</v>
      </c>
      <c r="D33" s="44" t="s">
        <v>77</v>
      </c>
      <c r="E33" s="44" t="s">
        <v>77</v>
      </c>
      <c r="F33" s="19"/>
      <c r="G33" s="49">
        <v>3268218.64</v>
      </c>
      <c r="H33" s="50">
        <v>0.020168815838321107</v>
      </c>
      <c r="I33" s="51">
        <v>93</v>
      </c>
      <c r="J33" s="50">
        <v>0.024986566362170875</v>
      </c>
      <c r="K33" s="21"/>
      <c r="L33" s="19"/>
      <c r="M33" s="49">
        <v>3003324.58</v>
      </c>
      <c r="N33" s="50">
        <v>0.018898061064389717</v>
      </c>
      <c r="O33" s="51">
        <v>100</v>
      </c>
      <c r="P33" s="50">
        <v>0.03151591553734636</v>
      </c>
      <c r="Q33" s="21"/>
      <c r="R33" s="21"/>
    </row>
    <row r="34" spans="1:18" s="9" customFormat="1" ht="18">
      <c r="A34" s="19" t="s">
        <v>1</v>
      </c>
      <c r="B34" s="44" t="s">
        <v>77</v>
      </c>
      <c r="C34" s="44" t="s">
        <v>77</v>
      </c>
      <c r="D34" s="44" t="s">
        <v>77</v>
      </c>
      <c r="E34" s="44" t="s">
        <v>77</v>
      </c>
      <c r="F34" s="19"/>
      <c r="G34" s="49">
        <f>76526711.12+382840.91+15282.03</f>
        <v>76924834.06</v>
      </c>
      <c r="H34" s="50">
        <v>0.474718182119404</v>
      </c>
      <c r="I34" s="51">
        <v>1883</v>
      </c>
      <c r="J34" s="50">
        <v>0.5059108006448146</v>
      </c>
      <c r="K34" s="21"/>
      <c r="L34" s="19"/>
      <c r="M34" s="49">
        <v>64521450.41999997</v>
      </c>
      <c r="N34" s="50">
        <v>0.4059935173574055</v>
      </c>
      <c r="O34" s="51">
        <v>1256</v>
      </c>
      <c r="P34" s="50">
        <v>0.3958398991490703</v>
      </c>
      <c r="Q34" s="21"/>
      <c r="R34" s="21"/>
    </row>
    <row r="35" spans="1:18" s="9" customFormat="1" ht="18">
      <c r="A35" s="19" t="s">
        <v>2</v>
      </c>
      <c r="B35" s="44" t="s">
        <v>77</v>
      </c>
      <c r="C35" s="44" t="s">
        <v>77</v>
      </c>
      <c r="D35" s="44" t="s">
        <v>77</v>
      </c>
      <c r="E35" s="44" t="s">
        <v>77</v>
      </c>
      <c r="F35" s="19"/>
      <c r="G35" s="49">
        <v>35490794.65</v>
      </c>
      <c r="H35" s="50">
        <v>0.21902062869683708</v>
      </c>
      <c r="I35" s="51">
        <f>671+96</f>
        <v>767</v>
      </c>
      <c r="J35" s="50">
        <v>0.2060720042987641</v>
      </c>
      <c r="K35" s="21"/>
      <c r="L35" s="19"/>
      <c r="M35" s="49">
        <v>34174064.02000002</v>
      </c>
      <c r="N35" s="50">
        <v>0.21503621452341448</v>
      </c>
      <c r="O35" s="51">
        <v>637</v>
      </c>
      <c r="P35" s="50">
        <v>0.2007563819728963</v>
      </c>
      <c r="Q35" s="21"/>
      <c r="R35" s="21"/>
    </row>
    <row r="36" spans="1:18" s="9" customFormat="1" ht="18">
      <c r="A36" s="19" t="s">
        <v>3</v>
      </c>
      <c r="B36" s="44" t="s">
        <v>77</v>
      </c>
      <c r="C36" s="44" t="s">
        <v>77</v>
      </c>
      <c r="D36" s="44" t="s">
        <v>77</v>
      </c>
      <c r="E36" s="44" t="s">
        <v>77</v>
      </c>
      <c r="F36" s="19"/>
      <c r="G36" s="49">
        <v>26675273.93</v>
      </c>
      <c r="H36" s="50">
        <v>0.16461832777838206</v>
      </c>
      <c r="I36" s="51">
        <v>575</v>
      </c>
      <c r="J36" s="50">
        <v>0.15448683503492747</v>
      </c>
      <c r="K36" s="21"/>
      <c r="L36" s="19"/>
      <c r="M36" s="49">
        <v>28490340.35000002</v>
      </c>
      <c r="N36" s="50">
        <v>0.17927206245538288</v>
      </c>
      <c r="O36" s="51">
        <v>575</v>
      </c>
      <c r="P36" s="50">
        <v>0.18121651433974156</v>
      </c>
      <c r="Q36" s="21"/>
      <c r="R36" s="21"/>
    </row>
    <row r="37" spans="1:18" s="9" customFormat="1" ht="18">
      <c r="A37" s="19" t="s">
        <v>4</v>
      </c>
      <c r="B37" s="44" t="s">
        <v>77</v>
      </c>
      <c r="C37" s="44" t="s">
        <v>77</v>
      </c>
      <c r="D37" s="44" t="s">
        <v>77</v>
      </c>
      <c r="E37" s="44" t="s">
        <v>77</v>
      </c>
      <c r="F37" s="19"/>
      <c r="G37" s="49">
        <v>12270133.39</v>
      </c>
      <c r="H37" s="50">
        <v>0.07572139073735429</v>
      </c>
      <c r="I37" s="51">
        <v>287</v>
      </c>
      <c r="J37" s="50">
        <v>0.07710908113917249</v>
      </c>
      <c r="K37" s="21"/>
      <c r="L37" s="19"/>
      <c r="M37" s="49">
        <v>16830620.220000003</v>
      </c>
      <c r="N37" s="50">
        <v>0.105904666710753</v>
      </c>
      <c r="O37" s="51">
        <v>395</v>
      </c>
      <c r="P37" s="50">
        <v>0.12448786637251812</v>
      </c>
      <c r="Q37" s="21"/>
      <c r="R37" s="21"/>
    </row>
    <row r="38" spans="1:18" s="9" customFormat="1" ht="18">
      <c r="A38" s="19" t="s">
        <v>5</v>
      </c>
      <c r="B38" s="44" t="s">
        <v>77</v>
      </c>
      <c r="C38" s="44" t="s">
        <v>77</v>
      </c>
      <c r="D38" s="44" t="s">
        <v>77</v>
      </c>
      <c r="E38" s="44" t="s">
        <v>77</v>
      </c>
      <c r="F38" s="19"/>
      <c r="G38" s="49">
        <v>5588154.34</v>
      </c>
      <c r="H38" s="50">
        <v>0.03448559235913752</v>
      </c>
      <c r="I38" s="51">
        <v>93</v>
      </c>
      <c r="J38" s="50">
        <v>0.024986566362170875</v>
      </c>
      <c r="K38" s="21"/>
      <c r="L38" s="19"/>
      <c r="M38" s="49">
        <v>8169817.100000003</v>
      </c>
      <c r="N38" s="50">
        <v>0.051407597922930905</v>
      </c>
      <c r="O38" s="51">
        <v>151</v>
      </c>
      <c r="P38" s="50">
        <v>0.047589032461393004</v>
      </c>
      <c r="Q38" s="21"/>
      <c r="R38" s="21"/>
    </row>
    <row r="39" spans="1:18" s="9" customFormat="1" ht="18">
      <c r="A39" s="19" t="s">
        <v>6</v>
      </c>
      <c r="B39" s="44" t="s">
        <v>77</v>
      </c>
      <c r="C39" s="44" t="s">
        <v>77</v>
      </c>
      <c r="D39" s="44" t="s">
        <v>77</v>
      </c>
      <c r="E39" s="44" t="s">
        <v>77</v>
      </c>
      <c r="F39" s="19"/>
      <c r="G39" s="49">
        <v>1408291.96</v>
      </c>
      <c r="H39" s="50">
        <v>0.008690844865822157</v>
      </c>
      <c r="I39" s="51">
        <v>18</v>
      </c>
      <c r="J39" s="50">
        <v>0.004836109618484685</v>
      </c>
      <c r="K39" s="21"/>
      <c r="L39" s="19"/>
      <c r="M39" s="49">
        <v>2721182.51</v>
      </c>
      <c r="N39" s="50">
        <v>0.017122715800943916</v>
      </c>
      <c r="O39" s="51">
        <v>43</v>
      </c>
      <c r="P39" s="50">
        <v>0.013551843681058934</v>
      </c>
      <c r="Q39" s="21"/>
      <c r="R39" s="21"/>
    </row>
    <row r="40" spans="1:18" s="9" customFormat="1" ht="18">
      <c r="A40" s="19" t="s">
        <v>7</v>
      </c>
      <c r="B40" s="44" t="s">
        <v>77</v>
      </c>
      <c r="C40" s="44" t="s">
        <v>77</v>
      </c>
      <c r="D40" s="44" t="s">
        <v>77</v>
      </c>
      <c r="E40" s="44" t="s">
        <v>77</v>
      </c>
      <c r="F40" s="19"/>
      <c r="G40" s="49">
        <v>204533.42</v>
      </c>
      <c r="H40" s="50">
        <v>0.0012622157007102753</v>
      </c>
      <c r="I40" s="51">
        <v>3</v>
      </c>
      <c r="J40" s="50">
        <v>0.0008060182697474476</v>
      </c>
      <c r="K40" s="21"/>
      <c r="L40" s="19"/>
      <c r="M40" s="49">
        <v>707470.97</v>
      </c>
      <c r="N40" s="50">
        <v>0.00445167654584408</v>
      </c>
      <c r="O40" s="51">
        <v>12</v>
      </c>
      <c r="P40" s="50">
        <v>0.003781909864481563</v>
      </c>
      <c r="Q40" s="21"/>
      <c r="R40" s="21"/>
    </row>
    <row r="41" spans="1:18" s="9" customFormat="1" ht="18">
      <c r="A41" s="19" t="s">
        <v>8</v>
      </c>
      <c r="B41" s="44" t="s">
        <v>77</v>
      </c>
      <c r="C41" s="44" t="s">
        <v>77</v>
      </c>
      <c r="D41" s="44" t="s">
        <v>77</v>
      </c>
      <c r="E41" s="44" t="s">
        <v>77</v>
      </c>
      <c r="F41" s="19"/>
      <c r="G41" s="49">
        <v>212925.02</v>
      </c>
      <c r="H41" s="50">
        <v>0.001314001904031377</v>
      </c>
      <c r="I41" s="51">
        <v>3</v>
      </c>
      <c r="J41" s="50">
        <v>0.0008060182697474476</v>
      </c>
      <c r="K41" s="21"/>
      <c r="L41" s="19"/>
      <c r="M41" s="49">
        <v>121406.76</v>
      </c>
      <c r="N41" s="50">
        <v>0.0007639375308910854</v>
      </c>
      <c r="O41" s="51">
        <v>2</v>
      </c>
      <c r="P41" s="50">
        <v>0.0006303183107469272</v>
      </c>
      <c r="Q41" s="21"/>
      <c r="R41" s="21"/>
    </row>
    <row r="42" spans="1:18" s="9" customFormat="1" ht="18">
      <c r="A42" s="19" t="s">
        <v>9</v>
      </c>
      <c r="B42" s="44" t="s">
        <v>77</v>
      </c>
      <c r="C42" s="44" t="s">
        <v>77</v>
      </c>
      <c r="D42" s="44" t="s">
        <v>77</v>
      </c>
      <c r="E42" s="44" t="s">
        <v>77</v>
      </c>
      <c r="F42" s="19"/>
      <c r="G42" s="49">
        <v>0</v>
      </c>
      <c r="H42" s="50">
        <v>0</v>
      </c>
      <c r="I42" s="51">
        <v>0</v>
      </c>
      <c r="J42" s="50">
        <v>0</v>
      </c>
      <c r="K42" s="21"/>
      <c r="L42" s="19"/>
      <c r="M42" s="49">
        <v>182689.22</v>
      </c>
      <c r="N42" s="50">
        <v>0.0011495500880446716</v>
      </c>
      <c r="O42" s="51">
        <v>2</v>
      </c>
      <c r="P42" s="50">
        <v>0.0006303183107469272</v>
      </c>
      <c r="Q42" s="21"/>
      <c r="R42" s="21"/>
    </row>
    <row r="43" spans="1:18" s="9" customFormat="1" ht="18">
      <c r="A43" s="19" t="s">
        <v>10</v>
      </c>
      <c r="B43" s="44" t="s">
        <v>77</v>
      </c>
      <c r="C43" s="44" t="s">
        <v>77</v>
      </c>
      <c r="D43" s="44" t="s">
        <v>77</v>
      </c>
      <c r="E43" s="44" t="s">
        <v>77</v>
      </c>
      <c r="F43" s="19"/>
      <c r="G43" s="49">
        <v>0</v>
      </c>
      <c r="H43" s="50">
        <v>0</v>
      </c>
      <c r="I43" s="51">
        <v>0</v>
      </c>
      <c r="J43" s="50">
        <v>0</v>
      </c>
      <c r="K43" s="21"/>
      <c r="L43" s="19"/>
      <c r="M43" s="49">
        <v>0</v>
      </c>
      <c r="N43" s="50">
        <v>0</v>
      </c>
      <c r="O43" s="51">
        <v>0</v>
      </c>
      <c r="P43" s="50">
        <v>0</v>
      </c>
      <c r="Q43" s="21"/>
      <c r="R43" s="21"/>
    </row>
    <row r="44" spans="1:18" s="9" customFormat="1" ht="18">
      <c r="A44" s="19" t="s">
        <v>11</v>
      </c>
      <c r="B44" s="44" t="s">
        <v>77</v>
      </c>
      <c r="C44" s="44" t="s">
        <v>77</v>
      </c>
      <c r="D44" s="44" t="s">
        <v>77</v>
      </c>
      <c r="E44" s="44" t="s">
        <v>77</v>
      </c>
      <c r="F44" s="19"/>
      <c r="G44" s="49">
        <v>0</v>
      </c>
      <c r="H44" s="50">
        <v>0</v>
      </c>
      <c r="I44" s="51">
        <v>0</v>
      </c>
      <c r="J44" s="50">
        <v>0</v>
      </c>
      <c r="K44" s="21"/>
      <c r="L44" s="19"/>
      <c r="M44" s="49">
        <v>0</v>
      </c>
      <c r="N44" s="50">
        <v>0</v>
      </c>
      <c r="O44" s="51">
        <v>0</v>
      </c>
      <c r="P44" s="50">
        <v>0</v>
      </c>
      <c r="Q44" s="21"/>
      <c r="R44" s="21"/>
    </row>
    <row r="45" spans="1:18" s="9" customFormat="1" ht="18">
      <c r="A45" s="19" t="s">
        <v>12</v>
      </c>
      <c r="B45" s="44" t="s">
        <v>77</v>
      </c>
      <c r="C45" s="44" t="s">
        <v>77</v>
      </c>
      <c r="D45" s="44" t="s">
        <v>77</v>
      </c>
      <c r="E45" s="44" t="s">
        <v>77</v>
      </c>
      <c r="F45" s="19"/>
      <c r="G45" s="49">
        <v>0</v>
      </c>
      <c r="H45" s="50">
        <v>0</v>
      </c>
      <c r="I45" s="51">
        <v>0</v>
      </c>
      <c r="J45" s="50">
        <v>0</v>
      </c>
      <c r="K45" s="21"/>
      <c r="L45" s="19"/>
      <c r="M45" s="49">
        <v>0</v>
      </c>
      <c r="N45" s="50">
        <v>0</v>
      </c>
      <c r="O45" s="51">
        <v>0</v>
      </c>
      <c r="P45" s="50">
        <v>0</v>
      </c>
      <c r="Q45" s="21"/>
      <c r="R45" s="21"/>
    </row>
    <row r="46" spans="1:18" s="9" customFormat="1" ht="18">
      <c r="A46" s="19" t="s">
        <v>44</v>
      </c>
      <c r="B46" s="44" t="s">
        <v>77</v>
      </c>
      <c r="C46" s="44" t="s">
        <v>77</v>
      </c>
      <c r="D46" s="44" t="s">
        <v>77</v>
      </c>
      <c r="E46" s="44" t="s">
        <v>77</v>
      </c>
      <c r="F46" s="19"/>
      <c r="G46" s="49">
        <v>0</v>
      </c>
      <c r="H46" s="50">
        <v>0</v>
      </c>
      <c r="I46" s="51">
        <v>0</v>
      </c>
      <c r="J46" s="50">
        <v>0</v>
      </c>
      <c r="K46" s="21"/>
      <c r="L46" s="19"/>
      <c r="M46" s="49">
        <v>0</v>
      </c>
      <c r="N46" s="50">
        <v>0</v>
      </c>
      <c r="O46" s="51">
        <v>0</v>
      </c>
      <c r="P46" s="50">
        <v>0</v>
      </c>
      <c r="Q46" s="21"/>
      <c r="R46" s="21"/>
    </row>
    <row r="47" spans="1:18" s="9" customFormat="1" ht="18">
      <c r="A47" s="19"/>
      <c r="B47" s="44"/>
      <c r="C47" s="28"/>
      <c r="D47" s="45"/>
      <c r="E47" s="28"/>
      <c r="F47" s="19"/>
      <c r="G47" s="49"/>
      <c r="H47" s="50"/>
      <c r="I47" s="51"/>
      <c r="J47" s="50"/>
      <c r="K47" s="21"/>
      <c r="L47" s="19"/>
      <c r="M47" s="49"/>
      <c r="N47" s="50"/>
      <c r="O47" s="51"/>
      <c r="P47" s="50"/>
      <c r="Q47" s="21"/>
      <c r="R47" s="21"/>
    </row>
    <row r="48" spans="1:18" s="9" customFormat="1" ht="18.75" thickBot="1">
      <c r="A48" s="22"/>
      <c r="B48" s="46" t="s">
        <v>77</v>
      </c>
      <c r="C48" s="47"/>
      <c r="D48" s="48" t="s">
        <v>77</v>
      </c>
      <c r="E48" s="24"/>
      <c r="F48" s="19"/>
      <c r="G48" s="52">
        <f>SUM(G33:G47)</f>
        <v>162043159.41000003</v>
      </c>
      <c r="H48" s="53"/>
      <c r="I48" s="54">
        <f>SUM(I33:I47)</f>
        <v>3722</v>
      </c>
      <c r="J48" s="53"/>
      <c r="K48" s="26"/>
      <c r="L48" s="19"/>
      <c r="M48" s="52">
        <v>158922366.14999998</v>
      </c>
      <c r="N48" s="53"/>
      <c r="O48" s="54">
        <v>3173</v>
      </c>
      <c r="P48" s="53"/>
      <c r="Q48" s="26"/>
      <c r="R48" s="26"/>
    </row>
    <row r="49" spans="1:18" s="9" customFormat="1" ht="18.75" thickTop="1">
      <c r="A49" s="19"/>
      <c r="B49" s="18"/>
      <c r="C49" s="19"/>
      <c r="D49" s="20"/>
      <c r="E49" s="19"/>
      <c r="F49" s="19"/>
      <c r="G49" s="19"/>
      <c r="H49" s="18"/>
      <c r="I49" s="21"/>
      <c r="J49" s="20"/>
      <c r="K49" s="21"/>
      <c r="L49" s="19"/>
      <c r="M49" s="19"/>
      <c r="N49" s="18"/>
      <c r="O49" s="21"/>
      <c r="P49" s="20"/>
      <c r="Q49" s="21"/>
      <c r="R49" s="21"/>
    </row>
    <row r="50" spans="1:18" s="9" customFormat="1" ht="18">
      <c r="A50" s="19"/>
      <c r="B50" s="18"/>
      <c r="C50" s="19"/>
      <c r="D50" s="20"/>
      <c r="E50" s="19"/>
      <c r="F50" s="19"/>
      <c r="G50" s="22" t="s">
        <v>88</v>
      </c>
      <c r="H50" s="18"/>
      <c r="I50" s="19"/>
      <c r="J50" s="26">
        <v>0.4921</v>
      </c>
      <c r="K50" s="21"/>
      <c r="L50" s="19"/>
      <c r="M50" s="22" t="s">
        <v>88</v>
      </c>
      <c r="N50" s="18"/>
      <c r="O50" s="19"/>
      <c r="P50" s="26">
        <v>0.5081</v>
      </c>
      <c r="Q50" s="21"/>
      <c r="R50" s="21"/>
    </row>
    <row r="51" spans="1:18" s="9" customFormat="1" ht="18">
      <c r="A51" s="19"/>
      <c r="B51" s="18"/>
      <c r="C51" s="19"/>
      <c r="D51" s="20"/>
      <c r="E51" s="19"/>
      <c r="F51" s="19"/>
      <c r="G51" s="19"/>
      <c r="H51" s="18"/>
      <c r="I51" s="21"/>
      <c r="J51" s="20"/>
      <c r="K51" s="21"/>
      <c r="L51" s="19"/>
      <c r="M51" s="19"/>
      <c r="N51" s="18"/>
      <c r="O51" s="21"/>
      <c r="P51" s="20"/>
      <c r="Q51" s="21"/>
      <c r="R51" s="21"/>
    </row>
    <row r="52" spans="1:18" s="9" customFormat="1" ht="18">
      <c r="A52" s="19"/>
      <c r="B52" s="18"/>
      <c r="C52" s="19"/>
      <c r="D52" s="20"/>
      <c r="E52" s="19"/>
      <c r="F52" s="19"/>
      <c r="G52" s="19"/>
      <c r="H52" s="18"/>
      <c r="I52" s="21"/>
      <c r="J52" s="20"/>
      <c r="K52" s="21"/>
      <c r="L52" s="19"/>
      <c r="M52" s="19"/>
      <c r="N52" s="18"/>
      <c r="O52" s="21"/>
      <c r="P52" s="20"/>
      <c r="Q52" s="21"/>
      <c r="R52" s="21"/>
    </row>
    <row r="53" spans="1:18" s="9" customFormat="1" ht="18">
      <c r="A53" s="19"/>
      <c r="B53" s="18"/>
      <c r="C53" s="19"/>
      <c r="D53" s="20"/>
      <c r="E53" s="19"/>
      <c r="F53" s="19"/>
      <c r="G53" s="19"/>
      <c r="H53" s="18"/>
      <c r="I53" s="21"/>
      <c r="J53" s="20"/>
      <c r="K53" s="21"/>
      <c r="L53" s="19"/>
      <c r="M53" s="19"/>
      <c r="N53" s="18"/>
      <c r="O53" s="21"/>
      <c r="P53" s="20"/>
      <c r="Q53" s="21"/>
      <c r="R53" s="21"/>
    </row>
    <row r="54" spans="1:18" s="9" customFormat="1" ht="18.75">
      <c r="A54" s="17" t="s">
        <v>90</v>
      </c>
      <c r="B54" s="18"/>
      <c r="C54" s="19"/>
      <c r="D54" s="20"/>
      <c r="E54" s="19"/>
      <c r="F54" s="19"/>
      <c r="G54" s="17" t="s">
        <v>80</v>
      </c>
      <c r="H54" s="18"/>
      <c r="I54" s="21"/>
      <c r="J54" s="20"/>
      <c r="K54" s="21"/>
      <c r="L54" s="19"/>
      <c r="M54" s="17" t="s">
        <v>80</v>
      </c>
      <c r="N54" s="18"/>
      <c r="O54" s="21"/>
      <c r="P54" s="20"/>
      <c r="Q54" s="21"/>
      <c r="R54" s="21"/>
    </row>
    <row r="55" spans="1:18" s="9" customFormat="1" ht="18.75">
      <c r="A55" s="19"/>
      <c r="B55" s="18"/>
      <c r="C55" s="19"/>
      <c r="D55" s="20"/>
      <c r="E55" s="19"/>
      <c r="F55" s="19"/>
      <c r="G55" s="17" t="s">
        <v>81</v>
      </c>
      <c r="H55" s="18"/>
      <c r="I55" s="21"/>
      <c r="J55" s="20"/>
      <c r="K55" s="21"/>
      <c r="L55" s="19"/>
      <c r="M55" s="17" t="s">
        <v>115</v>
      </c>
      <c r="N55" s="18"/>
      <c r="O55" s="21"/>
      <c r="P55" s="20"/>
      <c r="Q55" s="21"/>
      <c r="R55" s="21"/>
    </row>
    <row r="56" spans="1:18" s="41" customFormat="1" ht="72">
      <c r="A56" s="33" t="s">
        <v>82</v>
      </c>
      <c r="B56" s="34" t="s">
        <v>83</v>
      </c>
      <c r="C56" s="35" t="s">
        <v>84</v>
      </c>
      <c r="D56" s="36" t="s">
        <v>85</v>
      </c>
      <c r="E56" s="35" t="s">
        <v>84</v>
      </c>
      <c r="F56" s="40"/>
      <c r="G56" s="34" t="s">
        <v>83</v>
      </c>
      <c r="H56" s="35" t="s">
        <v>84</v>
      </c>
      <c r="I56" s="36" t="s">
        <v>85</v>
      </c>
      <c r="J56" s="35" t="s">
        <v>84</v>
      </c>
      <c r="K56" s="38"/>
      <c r="L56" s="40"/>
      <c r="M56" s="34" t="s">
        <v>83</v>
      </c>
      <c r="N56" s="35" t="s">
        <v>84</v>
      </c>
      <c r="O56" s="36" t="s">
        <v>85</v>
      </c>
      <c r="P56" s="35" t="s">
        <v>84</v>
      </c>
      <c r="Q56" s="38"/>
      <c r="R56" s="38"/>
    </row>
    <row r="57" spans="1:18" s="9" customFormat="1" ht="18">
      <c r="A57" s="19"/>
      <c r="B57" s="18"/>
      <c r="C57" s="19"/>
      <c r="D57" s="20"/>
      <c r="E57" s="19"/>
      <c r="F57" s="19"/>
      <c r="G57" s="18"/>
      <c r="H57" s="21"/>
      <c r="I57" s="20"/>
      <c r="J57" s="21"/>
      <c r="K57" s="21"/>
      <c r="L57" s="19"/>
      <c r="M57" s="18"/>
      <c r="N57" s="21"/>
      <c r="O57" s="20"/>
      <c r="P57" s="21"/>
      <c r="Q57" s="21"/>
      <c r="R57" s="21"/>
    </row>
    <row r="58" spans="1:18" s="9" customFormat="1" ht="18">
      <c r="A58" s="19" t="s">
        <v>0</v>
      </c>
      <c r="B58" s="44" t="s">
        <v>77</v>
      </c>
      <c r="C58" s="44" t="s">
        <v>77</v>
      </c>
      <c r="D58" s="44" t="s">
        <v>77</v>
      </c>
      <c r="E58" s="44" t="s">
        <v>77</v>
      </c>
      <c r="F58" s="19"/>
      <c r="G58" s="49">
        <v>2959543.9</v>
      </c>
      <c r="H58" s="50">
        <v>0.018263923702646352</v>
      </c>
      <c r="I58" s="51">
        <v>84</v>
      </c>
      <c r="J58" s="50">
        <v>0.022568511552928532</v>
      </c>
      <c r="K58" s="21"/>
      <c r="L58" s="19"/>
      <c r="M58" s="49">
        <v>2823835.31</v>
      </c>
      <c r="N58" s="50">
        <v>0.017768646279370793</v>
      </c>
      <c r="O58" s="51">
        <v>93</v>
      </c>
      <c r="P58" s="50">
        <v>0.029309801449732116</v>
      </c>
      <c r="Q58" s="21"/>
      <c r="R58" s="21"/>
    </row>
    <row r="59" spans="1:18" s="9" customFormat="1" ht="18">
      <c r="A59" s="19" t="s">
        <v>1</v>
      </c>
      <c r="B59" s="44" t="s">
        <v>77</v>
      </c>
      <c r="C59" s="44" t="s">
        <v>77</v>
      </c>
      <c r="D59" s="44" t="s">
        <v>77</v>
      </c>
      <c r="E59" s="44" t="s">
        <v>77</v>
      </c>
      <c r="F59" s="19"/>
      <c r="G59" s="49">
        <f>71705486.94+382840.91+15282.03</f>
        <v>72103609.88</v>
      </c>
      <c r="H59" s="50">
        <v>0.44496546563600486</v>
      </c>
      <c r="I59" s="51">
        <v>1735</v>
      </c>
      <c r="J59" s="50">
        <v>0.4661472326706072</v>
      </c>
      <c r="K59" s="21"/>
      <c r="L59" s="19"/>
      <c r="M59" s="49">
        <v>62325475.24</v>
      </c>
      <c r="N59" s="50">
        <v>0.3921756059255602</v>
      </c>
      <c r="O59" s="51">
        <v>1183</v>
      </c>
      <c r="P59" s="50">
        <v>0.37283328080680744</v>
      </c>
      <c r="Q59" s="21"/>
      <c r="R59" s="21"/>
    </row>
    <row r="60" spans="1:18" s="9" customFormat="1" ht="18">
      <c r="A60" s="19" t="s">
        <v>2</v>
      </c>
      <c r="B60" s="44" t="s">
        <v>77</v>
      </c>
      <c r="C60" s="44" t="s">
        <v>77</v>
      </c>
      <c r="D60" s="44" t="s">
        <v>77</v>
      </c>
      <c r="E60" s="44" t="s">
        <v>77</v>
      </c>
      <c r="F60" s="19"/>
      <c r="G60" s="49">
        <v>32614544.25</v>
      </c>
      <c r="H60" s="50">
        <v>0.20127072545826516</v>
      </c>
      <c r="I60" s="51">
        <f>619+96</f>
        <v>715</v>
      </c>
      <c r="J60" s="50">
        <v>0.19210102095647502</v>
      </c>
      <c r="K60" s="21"/>
      <c r="L60" s="19"/>
      <c r="M60" s="49">
        <v>31304302.090000037</v>
      </c>
      <c r="N60" s="50">
        <v>0.19697858047528213</v>
      </c>
      <c r="O60" s="51">
        <v>573</v>
      </c>
      <c r="P60" s="50">
        <v>0.18058619602899464</v>
      </c>
      <c r="Q60" s="21"/>
      <c r="R60" s="21"/>
    </row>
    <row r="61" spans="1:18" s="9" customFormat="1" ht="18">
      <c r="A61" s="19" t="s">
        <v>3</v>
      </c>
      <c r="B61" s="44" t="s">
        <v>77</v>
      </c>
      <c r="C61" s="44" t="s">
        <v>77</v>
      </c>
      <c r="D61" s="44" t="s">
        <v>77</v>
      </c>
      <c r="E61" s="44" t="s">
        <v>77</v>
      </c>
      <c r="F61" s="19"/>
      <c r="G61" s="49">
        <v>23377274.64</v>
      </c>
      <c r="H61" s="50">
        <v>0.14426572972976326</v>
      </c>
      <c r="I61" s="51">
        <v>479</v>
      </c>
      <c r="J61" s="50">
        <v>0.12869425040300914</v>
      </c>
      <c r="K61" s="21"/>
      <c r="L61" s="19"/>
      <c r="M61" s="49">
        <v>25253199.4</v>
      </c>
      <c r="N61" s="50">
        <v>0.15890273982055228</v>
      </c>
      <c r="O61" s="51">
        <v>506</v>
      </c>
      <c r="P61" s="50">
        <v>0.1594705326189726</v>
      </c>
      <c r="Q61" s="21"/>
      <c r="R61" s="21"/>
    </row>
    <row r="62" spans="1:18" s="9" customFormat="1" ht="18">
      <c r="A62" s="19" t="s">
        <v>4</v>
      </c>
      <c r="B62" s="44" t="s">
        <v>77</v>
      </c>
      <c r="C62" s="44" t="s">
        <v>77</v>
      </c>
      <c r="D62" s="44" t="s">
        <v>77</v>
      </c>
      <c r="E62" s="44" t="s">
        <v>77</v>
      </c>
      <c r="F62" s="19"/>
      <c r="G62" s="49">
        <v>13001040.59</v>
      </c>
      <c r="H62" s="50">
        <v>0.08023196188803564</v>
      </c>
      <c r="I62" s="51">
        <v>317</v>
      </c>
      <c r="J62" s="50">
        <v>0.08516926383664697</v>
      </c>
      <c r="K62" s="21"/>
      <c r="L62" s="19"/>
      <c r="M62" s="49">
        <v>16841086.879999995</v>
      </c>
      <c r="N62" s="50">
        <v>0.10597052691818351</v>
      </c>
      <c r="O62" s="51">
        <v>388</v>
      </c>
      <c r="P62" s="50">
        <v>0.12228175228490387</v>
      </c>
      <c r="Q62" s="21"/>
      <c r="R62" s="21"/>
    </row>
    <row r="63" spans="1:18" s="9" customFormat="1" ht="18">
      <c r="A63" s="19" t="s">
        <v>5</v>
      </c>
      <c r="B63" s="44" t="s">
        <v>77</v>
      </c>
      <c r="C63" s="44" t="s">
        <v>77</v>
      </c>
      <c r="D63" s="44" t="s">
        <v>77</v>
      </c>
      <c r="E63" s="44" t="s">
        <v>77</v>
      </c>
      <c r="F63" s="19"/>
      <c r="G63" s="49">
        <v>10833498.09</v>
      </c>
      <c r="H63" s="50">
        <v>0.0668556335820952</v>
      </c>
      <c r="I63" s="51">
        <v>271</v>
      </c>
      <c r="J63" s="50">
        <v>0.07281031703385277</v>
      </c>
      <c r="K63" s="21"/>
      <c r="L63" s="19"/>
      <c r="M63" s="49">
        <v>10049706.74</v>
      </c>
      <c r="N63" s="50">
        <v>0.06323657886212511</v>
      </c>
      <c r="O63" s="51">
        <v>259</v>
      </c>
      <c r="P63" s="50">
        <v>0.08162622124172707</v>
      </c>
      <c r="Q63" s="21"/>
      <c r="R63" s="21"/>
    </row>
    <row r="64" spans="1:18" s="9" customFormat="1" ht="18">
      <c r="A64" s="19" t="s">
        <v>6</v>
      </c>
      <c r="B64" s="44" t="s">
        <v>77</v>
      </c>
      <c r="C64" s="44" t="s">
        <v>77</v>
      </c>
      <c r="D64" s="44" t="s">
        <v>77</v>
      </c>
      <c r="E64" s="44" t="s">
        <v>77</v>
      </c>
      <c r="F64" s="19"/>
      <c r="G64" s="49">
        <v>4493168.64</v>
      </c>
      <c r="H64" s="50">
        <v>0.027728221643910495</v>
      </c>
      <c r="I64" s="51">
        <v>85</v>
      </c>
      <c r="J64" s="50">
        <v>0.022837184309511014</v>
      </c>
      <c r="K64" s="21"/>
      <c r="L64" s="19"/>
      <c r="M64" s="49">
        <v>5962598.920000001</v>
      </c>
      <c r="N64" s="50">
        <v>0.03751894125696668</v>
      </c>
      <c r="O64" s="51">
        <v>105</v>
      </c>
      <c r="P64" s="50">
        <v>0.03309171131421368</v>
      </c>
      <c r="Q64" s="21"/>
      <c r="R64" s="21"/>
    </row>
    <row r="65" spans="1:18" s="9" customFormat="1" ht="18">
      <c r="A65" s="19" t="s">
        <v>7</v>
      </c>
      <c r="B65" s="44" t="s">
        <v>77</v>
      </c>
      <c r="C65" s="44" t="s">
        <v>77</v>
      </c>
      <c r="D65" s="44" t="s">
        <v>77</v>
      </c>
      <c r="E65" s="44" t="s">
        <v>77</v>
      </c>
      <c r="F65" s="19"/>
      <c r="G65" s="49">
        <v>2303920.98</v>
      </c>
      <c r="H65" s="50">
        <v>0.014217946554415434</v>
      </c>
      <c r="I65" s="51">
        <v>31</v>
      </c>
      <c r="J65" s="50">
        <v>0.008328855454056958</v>
      </c>
      <c r="K65" s="21"/>
      <c r="L65" s="19"/>
      <c r="M65" s="49">
        <v>3932284.84</v>
      </c>
      <c r="N65" s="50">
        <v>0.024743432502688033</v>
      </c>
      <c r="O65" s="51">
        <v>59</v>
      </c>
      <c r="P65" s="50">
        <v>0.018594390167034354</v>
      </c>
      <c r="Q65" s="21"/>
      <c r="R65" s="21"/>
    </row>
    <row r="66" spans="1:18" s="9" customFormat="1" ht="18">
      <c r="A66" s="19" t="s">
        <v>8</v>
      </c>
      <c r="B66" s="44" t="s">
        <v>77</v>
      </c>
      <c r="C66" s="44" t="s">
        <v>77</v>
      </c>
      <c r="D66" s="44" t="s">
        <v>77</v>
      </c>
      <c r="E66" s="44" t="s">
        <v>77</v>
      </c>
      <c r="F66" s="19"/>
      <c r="G66" s="49">
        <v>72619.26</v>
      </c>
      <c r="H66" s="50">
        <v>0.00044814764328470955</v>
      </c>
      <c r="I66" s="51">
        <v>1</v>
      </c>
      <c r="J66" s="50">
        <v>0.00026867275658248256</v>
      </c>
      <c r="K66" s="21"/>
      <c r="L66" s="19"/>
      <c r="M66" s="49">
        <v>198400.01</v>
      </c>
      <c r="N66" s="50">
        <v>0.001248408356900115</v>
      </c>
      <c r="O66" s="51">
        <v>4</v>
      </c>
      <c r="P66" s="50">
        <v>0.0012606366214938543</v>
      </c>
      <c r="Q66" s="21"/>
      <c r="R66" s="21"/>
    </row>
    <row r="67" spans="1:18" s="9" customFormat="1" ht="18">
      <c r="A67" s="19" t="s">
        <v>9</v>
      </c>
      <c r="B67" s="44" t="s">
        <v>77</v>
      </c>
      <c r="C67" s="44" t="s">
        <v>77</v>
      </c>
      <c r="D67" s="44" t="s">
        <v>77</v>
      </c>
      <c r="E67" s="44" t="s">
        <v>77</v>
      </c>
      <c r="F67" s="19"/>
      <c r="G67" s="49">
        <v>283939.18</v>
      </c>
      <c r="H67" s="50">
        <v>0.0017522441615790763</v>
      </c>
      <c r="I67" s="51">
        <v>4</v>
      </c>
      <c r="J67" s="50">
        <v>0.0010746910263299302</v>
      </c>
      <c r="K67" s="21"/>
      <c r="L67" s="19"/>
      <c r="M67" s="49">
        <v>231476.72</v>
      </c>
      <c r="N67" s="50">
        <v>0.0014565396023711289</v>
      </c>
      <c r="O67" s="51">
        <v>3</v>
      </c>
      <c r="P67" s="50">
        <v>0.0009454774661203908</v>
      </c>
      <c r="Q67" s="21"/>
      <c r="R67" s="21"/>
    </row>
    <row r="68" spans="1:18" s="9" customFormat="1" ht="18">
      <c r="A68" s="19" t="s">
        <v>10</v>
      </c>
      <c r="B68" s="44" t="s">
        <v>77</v>
      </c>
      <c r="C68" s="44" t="s">
        <v>77</v>
      </c>
      <c r="D68" s="44" t="s">
        <v>77</v>
      </c>
      <c r="E68" s="44" t="s">
        <v>77</v>
      </c>
      <c r="F68" s="19"/>
      <c r="G68" s="49">
        <v>0</v>
      </c>
      <c r="H68" s="50">
        <v>0</v>
      </c>
      <c r="I68" s="51">
        <v>0</v>
      </c>
      <c r="J68" s="50">
        <v>0</v>
      </c>
      <c r="K68" s="21"/>
      <c r="L68" s="19"/>
      <c r="M68" s="49">
        <v>0</v>
      </c>
      <c r="N68" s="50">
        <v>0</v>
      </c>
      <c r="O68" s="51">
        <v>0</v>
      </c>
      <c r="P68" s="50">
        <v>0</v>
      </c>
      <c r="Q68" s="21"/>
      <c r="R68" s="21"/>
    </row>
    <row r="69" spans="1:18" s="9" customFormat="1" ht="18">
      <c r="A69" s="19" t="s">
        <v>11</v>
      </c>
      <c r="B69" s="44" t="s">
        <v>77</v>
      </c>
      <c r="C69" s="44" t="s">
        <v>77</v>
      </c>
      <c r="D69" s="44" t="s">
        <v>77</v>
      </c>
      <c r="E69" s="44" t="s">
        <v>77</v>
      </c>
      <c r="F69" s="19"/>
      <c r="G69" s="49">
        <v>0</v>
      </c>
      <c r="H69" s="50">
        <v>0</v>
      </c>
      <c r="I69" s="51">
        <v>0</v>
      </c>
      <c r="J69" s="50">
        <v>0</v>
      </c>
      <c r="K69" s="21"/>
      <c r="L69" s="19"/>
      <c r="M69" s="49">
        <v>0</v>
      </c>
      <c r="N69" s="50">
        <v>0</v>
      </c>
      <c r="O69" s="51">
        <v>0</v>
      </c>
      <c r="P69" s="50">
        <v>0</v>
      </c>
      <c r="Q69" s="21"/>
      <c r="R69" s="21"/>
    </row>
    <row r="70" spans="1:18" s="9" customFormat="1" ht="18">
      <c r="A70" s="19" t="s">
        <v>12</v>
      </c>
      <c r="B70" s="44" t="s">
        <v>77</v>
      </c>
      <c r="C70" s="44" t="s">
        <v>77</v>
      </c>
      <c r="D70" s="44" t="s">
        <v>77</v>
      </c>
      <c r="E70" s="44" t="s">
        <v>77</v>
      </c>
      <c r="F70" s="19"/>
      <c r="G70" s="49">
        <v>0</v>
      </c>
      <c r="H70" s="50">
        <v>0</v>
      </c>
      <c r="I70" s="51">
        <v>0</v>
      </c>
      <c r="J70" s="50">
        <v>0</v>
      </c>
      <c r="K70" s="21"/>
      <c r="L70" s="19"/>
      <c r="M70" s="49">
        <v>0</v>
      </c>
      <c r="N70" s="50">
        <v>0</v>
      </c>
      <c r="O70" s="51">
        <v>0</v>
      </c>
      <c r="P70" s="50">
        <v>0</v>
      </c>
      <c r="Q70" s="21"/>
      <c r="R70" s="21"/>
    </row>
    <row r="71" spans="1:18" s="9" customFormat="1" ht="18">
      <c r="A71" s="19" t="s">
        <v>44</v>
      </c>
      <c r="B71" s="44" t="s">
        <v>77</v>
      </c>
      <c r="C71" s="44" t="s">
        <v>77</v>
      </c>
      <c r="D71" s="44" t="s">
        <v>77</v>
      </c>
      <c r="E71" s="44" t="s">
        <v>77</v>
      </c>
      <c r="F71" s="19"/>
      <c r="G71" s="49">
        <v>0</v>
      </c>
      <c r="H71" s="50">
        <v>0</v>
      </c>
      <c r="I71" s="51">
        <v>0</v>
      </c>
      <c r="J71" s="50">
        <v>0</v>
      </c>
      <c r="K71" s="21"/>
      <c r="L71" s="19"/>
      <c r="M71" s="49">
        <v>0</v>
      </c>
      <c r="N71" s="50">
        <v>0</v>
      </c>
      <c r="O71" s="51">
        <v>0</v>
      </c>
      <c r="P71" s="50">
        <v>0</v>
      </c>
      <c r="Q71" s="21"/>
      <c r="R71" s="21"/>
    </row>
    <row r="72" spans="1:18" s="9" customFormat="1" ht="18">
      <c r="A72" s="19"/>
      <c r="B72" s="18"/>
      <c r="C72" s="19"/>
      <c r="D72" s="20"/>
      <c r="E72" s="19"/>
      <c r="F72" s="19"/>
      <c r="G72" s="49"/>
      <c r="H72" s="50"/>
      <c r="I72" s="51"/>
      <c r="J72" s="50"/>
      <c r="K72" s="21"/>
      <c r="L72" s="19"/>
      <c r="M72" s="49"/>
      <c r="N72" s="50"/>
      <c r="O72" s="51"/>
      <c r="P72" s="50"/>
      <c r="Q72" s="21"/>
      <c r="R72" s="21"/>
    </row>
    <row r="73" spans="1:18" s="9" customFormat="1" ht="18.75" thickBot="1">
      <c r="A73" s="22"/>
      <c r="B73" s="46" t="s">
        <v>77</v>
      </c>
      <c r="C73" s="47"/>
      <c r="D73" s="48" t="s">
        <v>77</v>
      </c>
      <c r="E73" s="24"/>
      <c r="F73" s="19"/>
      <c r="G73" s="52">
        <f>SUM(G58:G72)</f>
        <v>162043159.40999997</v>
      </c>
      <c r="H73" s="53"/>
      <c r="I73" s="54">
        <f>SUM(I58:I72)</f>
        <v>3722</v>
      </c>
      <c r="J73" s="53"/>
      <c r="K73" s="26"/>
      <c r="L73" s="19"/>
      <c r="M73" s="52">
        <v>158922366.15000004</v>
      </c>
      <c r="N73" s="53"/>
      <c r="O73" s="54">
        <v>3173</v>
      </c>
      <c r="P73" s="53"/>
      <c r="Q73" s="26"/>
      <c r="R73" s="26"/>
    </row>
    <row r="74" spans="1:18" s="9" customFormat="1" ht="18.75" thickTop="1">
      <c r="A74" s="19"/>
      <c r="B74" s="18"/>
      <c r="C74" s="19"/>
      <c r="D74" s="20"/>
      <c r="E74" s="19"/>
      <c r="F74" s="19"/>
      <c r="G74" s="18"/>
      <c r="H74" s="21"/>
      <c r="I74" s="20"/>
      <c r="J74" s="21"/>
      <c r="K74" s="21"/>
      <c r="L74" s="19"/>
      <c r="M74" s="18"/>
      <c r="N74" s="21"/>
      <c r="O74" s="20"/>
      <c r="P74" s="21"/>
      <c r="Q74" s="21"/>
      <c r="R74" s="21"/>
    </row>
    <row r="75" spans="1:18" s="9" customFormat="1" ht="18">
      <c r="A75" s="19"/>
      <c r="B75" s="18"/>
      <c r="C75" s="19"/>
      <c r="D75" s="20"/>
      <c r="E75" s="19"/>
      <c r="F75" s="19"/>
      <c r="G75" s="22" t="s">
        <v>88</v>
      </c>
      <c r="H75" s="18"/>
      <c r="I75" s="19"/>
      <c r="J75" s="26">
        <v>0.5083</v>
      </c>
      <c r="K75" s="21"/>
      <c r="L75" s="19"/>
      <c r="M75" s="22" t="s">
        <v>88</v>
      </c>
      <c r="N75" s="18"/>
      <c r="O75" s="19"/>
      <c r="P75" s="26">
        <v>0.5209</v>
      </c>
      <c r="Q75" s="21"/>
      <c r="R75" s="21"/>
    </row>
    <row r="76" spans="1:18" s="9" customFormat="1" ht="18">
      <c r="A76" s="19"/>
      <c r="B76" s="18"/>
      <c r="C76" s="19"/>
      <c r="D76" s="20"/>
      <c r="E76" s="19"/>
      <c r="F76" s="19"/>
      <c r="G76" s="22"/>
      <c r="H76" s="18"/>
      <c r="I76" s="26"/>
      <c r="J76" s="20"/>
      <c r="K76" s="21"/>
      <c r="L76" s="19"/>
      <c r="M76" s="22"/>
      <c r="N76" s="18"/>
      <c r="O76" s="26"/>
      <c r="P76" s="20"/>
      <c r="Q76" s="21"/>
      <c r="R76" s="21"/>
    </row>
    <row r="77" spans="1:18" s="9" customFormat="1" ht="18">
      <c r="A77" s="19"/>
      <c r="B77" s="18"/>
      <c r="C77" s="19"/>
      <c r="D77" s="20"/>
      <c r="E77" s="19"/>
      <c r="F77" s="19"/>
      <c r="G77" s="19"/>
      <c r="H77" s="18"/>
      <c r="I77" s="21"/>
      <c r="J77" s="20"/>
      <c r="K77" s="21"/>
      <c r="L77" s="19"/>
      <c r="M77" s="19"/>
      <c r="N77" s="18"/>
      <c r="O77" s="21"/>
      <c r="P77" s="20"/>
      <c r="Q77" s="21"/>
      <c r="R77" s="21"/>
    </row>
    <row r="78" spans="1:18" s="9" customFormat="1" ht="18">
      <c r="A78" s="19"/>
      <c r="B78" s="18"/>
      <c r="C78" s="19"/>
      <c r="D78" s="20"/>
      <c r="E78" s="19"/>
      <c r="F78" s="19"/>
      <c r="G78" s="19"/>
      <c r="H78" s="18"/>
      <c r="I78" s="21"/>
      <c r="J78" s="20"/>
      <c r="K78" s="21"/>
      <c r="L78" s="19"/>
      <c r="M78" s="19"/>
      <c r="N78" s="18"/>
      <c r="O78" s="21"/>
      <c r="P78" s="20"/>
      <c r="Q78" s="21"/>
      <c r="R78" s="21"/>
    </row>
    <row r="79" spans="1:18" s="9" customFormat="1" ht="18.75">
      <c r="A79" s="17" t="s">
        <v>91</v>
      </c>
      <c r="B79" s="18"/>
      <c r="C79" s="19"/>
      <c r="D79" s="20"/>
      <c r="E79" s="19"/>
      <c r="F79" s="19"/>
      <c r="G79" s="17" t="s">
        <v>91</v>
      </c>
      <c r="H79" s="18"/>
      <c r="I79" s="21"/>
      <c r="J79" s="20"/>
      <c r="K79" s="21"/>
      <c r="L79" s="19"/>
      <c r="M79" s="17" t="s">
        <v>91</v>
      </c>
      <c r="N79" s="18"/>
      <c r="O79" s="21"/>
      <c r="P79" s="20"/>
      <c r="Q79" s="21"/>
      <c r="R79" s="21"/>
    </row>
    <row r="80" spans="1:18" s="9" customFormat="1" ht="18">
      <c r="A80" s="19"/>
      <c r="B80" s="18"/>
      <c r="C80" s="19"/>
      <c r="D80" s="20"/>
      <c r="E80" s="19"/>
      <c r="F80" s="19"/>
      <c r="G80" s="19"/>
      <c r="H80" s="18"/>
      <c r="I80" s="21"/>
      <c r="J80" s="20"/>
      <c r="K80" s="21"/>
      <c r="L80" s="19"/>
      <c r="M80" s="19"/>
      <c r="N80" s="18"/>
      <c r="O80" s="21"/>
      <c r="P80" s="20"/>
      <c r="Q80" s="21"/>
      <c r="R80" s="21"/>
    </row>
    <row r="81" spans="1:18" s="41" customFormat="1" ht="72">
      <c r="A81" s="33" t="s">
        <v>92</v>
      </c>
      <c r="B81" s="34" t="s">
        <v>83</v>
      </c>
      <c r="C81" s="35" t="s">
        <v>84</v>
      </c>
      <c r="D81" s="36" t="s">
        <v>85</v>
      </c>
      <c r="E81" s="35" t="s">
        <v>84</v>
      </c>
      <c r="F81" s="40"/>
      <c r="G81" s="34" t="s">
        <v>83</v>
      </c>
      <c r="H81" s="35" t="s">
        <v>84</v>
      </c>
      <c r="I81" s="36" t="s">
        <v>85</v>
      </c>
      <c r="J81" s="35" t="s">
        <v>84</v>
      </c>
      <c r="K81" s="38"/>
      <c r="L81" s="40"/>
      <c r="M81" s="34" t="s">
        <v>83</v>
      </c>
      <c r="N81" s="35" t="s">
        <v>84</v>
      </c>
      <c r="O81" s="36" t="s">
        <v>85</v>
      </c>
      <c r="P81" s="35" t="s">
        <v>84</v>
      </c>
      <c r="Q81" s="38"/>
      <c r="R81" s="38"/>
    </row>
    <row r="82" spans="1:18" s="9" customFormat="1" ht="18">
      <c r="A82" s="19"/>
      <c r="B82" s="18"/>
      <c r="C82" s="19"/>
      <c r="D82" s="20"/>
      <c r="E82" s="19"/>
      <c r="F82" s="19"/>
      <c r="G82" s="18"/>
      <c r="H82" s="21"/>
      <c r="I82" s="20"/>
      <c r="J82" s="21"/>
      <c r="K82" s="21"/>
      <c r="L82" s="19"/>
      <c r="M82" s="18"/>
      <c r="N82" s="21"/>
      <c r="O82" s="20"/>
      <c r="P82" s="21"/>
      <c r="Q82" s="21"/>
      <c r="R82" s="21"/>
    </row>
    <row r="83" spans="1:18" s="9" customFormat="1" ht="18">
      <c r="A83" s="19" t="s">
        <v>14</v>
      </c>
      <c r="B83" s="18">
        <v>61850758.96</v>
      </c>
      <c r="C83" s="21">
        <v>0.3343284449549059</v>
      </c>
      <c r="D83" s="20">
        <v>1230</v>
      </c>
      <c r="E83" s="21">
        <v>0.3300241481083982</v>
      </c>
      <c r="F83" s="19"/>
      <c r="G83" s="18">
        <v>57747144.12999997</v>
      </c>
      <c r="H83" s="21">
        <v>0.35636891023513506</v>
      </c>
      <c r="I83" s="20">
        <v>1489</v>
      </c>
      <c r="J83" s="21">
        <v>0.4000537345513165</v>
      </c>
      <c r="K83" s="21"/>
      <c r="L83" s="19"/>
      <c r="M83" s="49">
        <v>56763811.85999995</v>
      </c>
      <c r="N83" s="50">
        <v>0.3571795036478569</v>
      </c>
      <c r="O83" s="51">
        <v>1160</v>
      </c>
      <c r="P83" s="50">
        <v>0.36558462023321775</v>
      </c>
      <c r="Q83" s="21"/>
      <c r="R83" s="21"/>
    </row>
    <row r="84" spans="1:18" s="9" customFormat="1" ht="18">
      <c r="A84" s="19" t="s">
        <v>15</v>
      </c>
      <c r="B84" s="18">
        <v>103233917.55</v>
      </c>
      <c r="C84" s="21">
        <v>0.5580212062299076</v>
      </c>
      <c r="D84" s="20">
        <v>2104</v>
      </c>
      <c r="E84" s="21">
        <v>0.5645291118862356</v>
      </c>
      <c r="F84" s="19"/>
      <c r="G84" s="18">
        <v>85021590.01000004</v>
      </c>
      <c r="H84" s="21">
        <v>0.5246848451953424</v>
      </c>
      <c r="I84" s="20">
        <v>1844</v>
      </c>
      <c r="J84" s="21">
        <v>0.4954325631380978</v>
      </c>
      <c r="K84" s="21"/>
      <c r="L84" s="19"/>
      <c r="M84" s="49">
        <v>81033950.34999996</v>
      </c>
      <c r="N84" s="50">
        <v>0.5098964501542567</v>
      </c>
      <c r="O84" s="51">
        <v>1619</v>
      </c>
      <c r="P84" s="50">
        <v>0.5102426725496376</v>
      </c>
      <c r="Q84" s="21"/>
      <c r="R84" s="21"/>
    </row>
    <row r="85" spans="1:18" s="9" customFormat="1" ht="18">
      <c r="A85" s="19" t="s">
        <v>16</v>
      </c>
      <c r="B85" s="18">
        <v>4204542.96</v>
      </c>
      <c r="C85" s="21">
        <v>0.02272726047665781</v>
      </c>
      <c r="D85" s="20">
        <v>86</v>
      </c>
      <c r="E85" s="21">
        <v>0.023074859136034343</v>
      </c>
      <c r="F85" s="19"/>
      <c r="G85" s="18">
        <v>4952305.04</v>
      </c>
      <c r="H85" s="21">
        <v>0.03056164208369775</v>
      </c>
      <c r="I85" s="20">
        <v>97</v>
      </c>
      <c r="J85" s="21">
        <v>0.026061257388500805</v>
      </c>
      <c r="K85" s="21"/>
      <c r="L85" s="19"/>
      <c r="M85" s="49">
        <v>5632143.77</v>
      </c>
      <c r="N85" s="50">
        <v>0.0354395917103579</v>
      </c>
      <c r="O85" s="51">
        <v>108</v>
      </c>
      <c r="P85" s="50">
        <v>0.03403718878033407</v>
      </c>
      <c r="Q85" s="21"/>
      <c r="R85" s="21"/>
    </row>
    <row r="86" spans="1:18" s="9" customFormat="1" ht="18">
      <c r="A86" s="19" t="s">
        <v>17</v>
      </c>
      <c r="B86" s="18">
        <v>15710770.49</v>
      </c>
      <c r="C86" s="21">
        <v>0.08492308833852868</v>
      </c>
      <c r="D86" s="20">
        <v>307</v>
      </c>
      <c r="E86" s="21">
        <v>0.0823718808693319</v>
      </c>
      <c r="F86" s="19"/>
      <c r="G86" s="18">
        <v>14322120.23</v>
      </c>
      <c r="H86" s="21">
        <v>0.08838460248582486</v>
      </c>
      <c r="I86" s="20">
        <v>292</v>
      </c>
      <c r="J86" s="21">
        <v>0.0784524449220849</v>
      </c>
      <c r="K86" s="21"/>
      <c r="L86" s="19"/>
      <c r="M86" s="49">
        <v>15492460.16999999</v>
      </c>
      <c r="N86" s="50">
        <v>0.0974844544875284</v>
      </c>
      <c r="O86" s="51">
        <v>286</v>
      </c>
      <c r="P86" s="50">
        <v>0.09013551843681059</v>
      </c>
      <c r="Q86" s="21"/>
      <c r="R86" s="21"/>
    </row>
    <row r="87" spans="1:18" s="9" customFormat="1" ht="18">
      <c r="A87" s="19"/>
      <c r="B87" s="18"/>
      <c r="C87" s="19"/>
      <c r="D87" s="20"/>
      <c r="E87" s="19"/>
      <c r="F87" s="19"/>
      <c r="G87" s="18"/>
      <c r="H87" s="21"/>
      <c r="I87" s="20"/>
      <c r="J87" s="21"/>
      <c r="K87" s="21"/>
      <c r="L87" s="19"/>
      <c r="M87" s="49"/>
      <c r="N87" s="50"/>
      <c r="O87" s="51"/>
      <c r="P87" s="50"/>
      <c r="Q87" s="21"/>
      <c r="R87" s="21"/>
    </row>
    <row r="88" spans="1:18" s="9" customFormat="1" ht="18.75" thickBot="1">
      <c r="A88" s="22"/>
      <c r="B88" s="23">
        <v>184999989.96</v>
      </c>
      <c r="C88" s="22"/>
      <c r="D88" s="25">
        <v>3727</v>
      </c>
      <c r="E88" s="22"/>
      <c r="F88" s="22"/>
      <c r="G88" s="23">
        <v>162043159.41</v>
      </c>
      <c r="H88" s="26"/>
      <c r="I88" s="25">
        <v>3722</v>
      </c>
      <c r="J88" s="26"/>
      <c r="K88" s="26"/>
      <c r="L88" s="22"/>
      <c r="M88" s="52">
        <v>158922366.14999992</v>
      </c>
      <c r="N88" s="53"/>
      <c r="O88" s="54">
        <v>3173</v>
      </c>
      <c r="P88" s="53"/>
      <c r="Q88" s="26"/>
      <c r="R88" s="26"/>
    </row>
    <row r="89" spans="1:18" s="9" customFormat="1" ht="18.75" thickTop="1">
      <c r="A89" s="19"/>
      <c r="B89" s="18"/>
      <c r="C89" s="19"/>
      <c r="D89" s="20"/>
      <c r="E89" s="19"/>
      <c r="F89" s="19"/>
      <c r="G89" s="18"/>
      <c r="H89" s="21"/>
      <c r="I89" s="20"/>
      <c r="J89" s="21"/>
      <c r="K89" s="21"/>
      <c r="L89" s="19"/>
      <c r="M89" s="18"/>
      <c r="N89" s="21"/>
      <c r="O89" s="20"/>
      <c r="P89" s="21"/>
      <c r="Q89" s="21"/>
      <c r="R89" s="21"/>
    </row>
    <row r="90" spans="1:18" s="9" customFormat="1" ht="18">
      <c r="A90" s="19"/>
      <c r="B90" s="18"/>
      <c r="C90" s="19"/>
      <c r="D90" s="20"/>
      <c r="E90" s="19"/>
      <c r="F90" s="19"/>
      <c r="G90" s="19"/>
      <c r="H90" s="18"/>
      <c r="I90" s="21"/>
      <c r="J90" s="20"/>
      <c r="K90" s="21"/>
      <c r="L90" s="19"/>
      <c r="M90" s="19"/>
      <c r="N90" s="18"/>
      <c r="O90" s="21"/>
      <c r="P90" s="20"/>
      <c r="Q90" s="21"/>
      <c r="R90" s="21"/>
    </row>
    <row r="91" spans="1:18" s="9" customFormat="1" ht="18">
      <c r="A91" s="19"/>
      <c r="B91" s="18"/>
      <c r="C91" s="19"/>
      <c r="D91" s="20"/>
      <c r="E91" s="19"/>
      <c r="F91" s="19"/>
      <c r="G91" s="19"/>
      <c r="H91" s="18"/>
      <c r="I91" s="21"/>
      <c r="J91" s="20"/>
      <c r="K91" s="21"/>
      <c r="L91" s="19"/>
      <c r="M91" s="19"/>
      <c r="N91" s="18"/>
      <c r="O91" s="21"/>
      <c r="P91" s="20"/>
      <c r="Q91" s="21"/>
      <c r="R91" s="21"/>
    </row>
    <row r="92" spans="1:18" s="9" customFormat="1" ht="18.75">
      <c r="A92" s="17" t="s">
        <v>93</v>
      </c>
      <c r="B92" s="18"/>
      <c r="C92" s="19"/>
      <c r="D92" s="20"/>
      <c r="E92" s="19"/>
      <c r="F92" s="19"/>
      <c r="G92" s="17" t="s">
        <v>93</v>
      </c>
      <c r="H92" s="18"/>
      <c r="I92" s="21"/>
      <c r="J92" s="20"/>
      <c r="K92" s="21"/>
      <c r="L92" s="19"/>
      <c r="M92" s="17" t="s">
        <v>93</v>
      </c>
      <c r="N92" s="18"/>
      <c r="O92" s="21"/>
      <c r="P92" s="20"/>
      <c r="Q92" s="21"/>
      <c r="R92" s="21"/>
    </row>
    <row r="93" spans="1:18" s="9" customFormat="1" ht="18">
      <c r="A93" s="19"/>
      <c r="B93" s="18"/>
      <c r="C93" s="19"/>
      <c r="D93" s="20"/>
      <c r="E93" s="19"/>
      <c r="F93" s="19"/>
      <c r="G93" s="19"/>
      <c r="H93" s="18"/>
      <c r="I93" s="21"/>
      <c r="J93" s="20"/>
      <c r="K93" s="21"/>
      <c r="L93" s="19"/>
      <c r="M93" s="19"/>
      <c r="N93" s="18"/>
      <c r="O93" s="21"/>
      <c r="P93" s="20"/>
      <c r="Q93" s="21"/>
      <c r="R93" s="21"/>
    </row>
    <row r="94" spans="1:18" s="41" customFormat="1" ht="72">
      <c r="A94" s="33" t="s">
        <v>92</v>
      </c>
      <c r="B94" s="34" t="s">
        <v>83</v>
      </c>
      <c r="C94" s="35" t="s">
        <v>84</v>
      </c>
      <c r="D94" s="36" t="s">
        <v>85</v>
      </c>
      <c r="E94" s="35" t="s">
        <v>84</v>
      </c>
      <c r="F94" s="40"/>
      <c r="G94" s="34" t="s">
        <v>83</v>
      </c>
      <c r="H94" s="35" t="s">
        <v>84</v>
      </c>
      <c r="I94" s="36" t="s">
        <v>85</v>
      </c>
      <c r="J94" s="35" t="s">
        <v>84</v>
      </c>
      <c r="K94" s="38"/>
      <c r="L94" s="40"/>
      <c r="M94" s="34" t="s">
        <v>83</v>
      </c>
      <c r="N94" s="35" t="s">
        <v>84</v>
      </c>
      <c r="O94" s="36" t="s">
        <v>85</v>
      </c>
      <c r="P94" s="35" t="s">
        <v>84</v>
      </c>
      <c r="Q94" s="38"/>
      <c r="R94" s="38"/>
    </row>
    <row r="95" spans="1:18" s="9" customFormat="1" ht="18">
      <c r="A95" s="19"/>
      <c r="B95" s="18"/>
      <c r="C95" s="19"/>
      <c r="D95" s="20"/>
      <c r="E95" s="19"/>
      <c r="F95" s="19"/>
      <c r="G95" s="18"/>
      <c r="H95" s="21"/>
      <c r="I95" s="20"/>
      <c r="J95" s="21"/>
      <c r="K95" s="21"/>
      <c r="L95" s="19"/>
      <c r="M95" s="18"/>
      <c r="N95" s="21"/>
      <c r="O95" s="20"/>
      <c r="P95" s="21"/>
      <c r="Q95" s="21"/>
      <c r="R95" s="21"/>
    </row>
    <row r="96" spans="1:18" s="9" customFormat="1" ht="18">
      <c r="A96" s="19" t="s">
        <v>111</v>
      </c>
      <c r="B96" s="18">
        <v>96365625.75</v>
      </c>
      <c r="C96" s="21">
        <v>0.5208953025934533</v>
      </c>
      <c r="D96" s="20">
        <v>1791</v>
      </c>
      <c r="E96" s="21">
        <v>0.48054735712369195</v>
      </c>
      <c r="F96" s="19"/>
      <c r="G96" s="18">
        <v>87877856</v>
      </c>
      <c r="H96" s="21">
        <f>+G96/$G$99</f>
        <v>0.5423114207348446</v>
      </c>
      <c r="I96" s="20">
        <v>1792</v>
      </c>
      <c r="J96" s="21">
        <f>+I96/$I$99</f>
        <v>0.4814615797958087</v>
      </c>
      <c r="K96" s="21"/>
      <c r="L96" s="19"/>
      <c r="M96" s="49">
        <v>86636221.49</v>
      </c>
      <c r="N96" s="50">
        <f>+M96/$M$99</f>
        <v>0.5451480719097008</v>
      </c>
      <c r="O96" s="51">
        <v>1542</v>
      </c>
      <c r="P96" s="50">
        <f>+O96/$O$99</f>
        <v>0.48597541758588086</v>
      </c>
      <c r="Q96" s="21"/>
      <c r="R96" s="21"/>
    </row>
    <row r="97" spans="1:18" s="9" customFormat="1" ht="18">
      <c r="A97" s="19" t="s">
        <v>45</v>
      </c>
      <c r="B97" s="18">
        <v>88634364.21</v>
      </c>
      <c r="C97" s="21">
        <v>0.4791046974065468</v>
      </c>
      <c r="D97" s="20">
        <v>1936</v>
      </c>
      <c r="E97" s="21">
        <v>0.519452642876308</v>
      </c>
      <c r="F97" s="19"/>
      <c r="G97" s="18">
        <f>650241.21+73515062.2</f>
        <v>74165303.41</v>
      </c>
      <c r="H97" s="21">
        <f>+G97/$G$99</f>
        <v>0.4576885792651554</v>
      </c>
      <c r="I97" s="20">
        <f>66+1864</f>
        <v>1930</v>
      </c>
      <c r="J97" s="21">
        <f>+I97/$I$99</f>
        <v>0.5185384202041913</v>
      </c>
      <c r="K97" s="21"/>
      <c r="L97" s="19"/>
      <c r="M97" s="49">
        <f>475393.71+71810750.95</f>
        <v>72286144.66</v>
      </c>
      <c r="N97" s="50">
        <f>+M97/$M$99</f>
        <v>0.45485192809029923</v>
      </c>
      <c r="O97" s="51">
        <v>1631</v>
      </c>
      <c r="P97" s="50">
        <f>+O97/$O$99</f>
        <v>0.5140245824141191</v>
      </c>
      <c r="Q97" s="21"/>
      <c r="R97" s="21"/>
    </row>
    <row r="98" spans="1:18" s="9" customFormat="1" ht="18">
      <c r="A98" s="19"/>
      <c r="B98" s="18"/>
      <c r="C98" s="19"/>
      <c r="D98" s="20"/>
      <c r="E98" s="19"/>
      <c r="F98" s="19"/>
      <c r="G98" s="18"/>
      <c r="H98" s="21"/>
      <c r="I98" s="20"/>
      <c r="J98" s="21"/>
      <c r="K98" s="21"/>
      <c r="L98" s="19"/>
      <c r="M98" s="49"/>
      <c r="N98" s="50"/>
      <c r="O98" s="51"/>
      <c r="P98" s="50"/>
      <c r="Q98" s="21"/>
      <c r="R98" s="21"/>
    </row>
    <row r="99" spans="1:18" s="10" customFormat="1" ht="18.75" thickBot="1">
      <c r="A99" s="22"/>
      <c r="B99" s="23">
        <v>184999989.95999998</v>
      </c>
      <c r="C99" s="22"/>
      <c r="D99" s="25">
        <v>3727</v>
      </c>
      <c r="E99" s="22"/>
      <c r="F99" s="22"/>
      <c r="G99" s="23">
        <f>SUM(G96:G98)</f>
        <v>162043159.41</v>
      </c>
      <c r="H99" s="26"/>
      <c r="I99" s="25">
        <f>SUM(I96:I98)</f>
        <v>3722</v>
      </c>
      <c r="J99" s="26"/>
      <c r="K99" s="26"/>
      <c r="L99" s="22"/>
      <c r="M99" s="52">
        <f>SUM(M96:M98)</f>
        <v>158922366.14999998</v>
      </c>
      <c r="N99" s="53"/>
      <c r="O99" s="54">
        <v>3173</v>
      </c>
      <c r="P99" s="53"/>
      <c r="Q99" s="26"/>
      <c r="R99" s="26"/>
    </row>
    <row r="100" spans="1:18" s="9" customFormat="1" ht="18.75" thickTop="1">
      <c r="A100" s="19"/>
      <c r="B100" s="18"/>
      <c r="C100" s="19"/>
      <c r="D100" s="20"/>
      <c r="E100" s="19"/>
      <c r="F100" s="19"/>
      <c r="G100" s="19"/>
      <c r="H100" s="18"/>
      <c r="I100" s="21"/>
      <c r="J100" s="20"/>
      <c r="K100" s="21"/>
      <c r="L100" s="19"/>
      <c r="M100" s="49"/>
      <c r="N100" s="50"/>
      <c r="O100" s="51"/>
      <c r="P100" s="50"/>
      <c r="Q100" s="21"/>
      <c r="R100" s="21"/>
    </row>
    <row r="101" spans="1:18" s="9" customFormat="1" ht="18">
      <c r="A101" s="19"/>
      <c r="B101" s="18"/>
      <c r="C101" s="19"/>
      <c r="D101" s="20"/>
      <c r="E101" s="19"/>
      <c r="F101" s="19"/>
      <c r="G101" s="19"/>
      <c r="H101" s="18"/>
      <c r="I101" s="21"/>
      <c r="J101" s="20"/>
      <c r="K101" s="21"/>
      <c r="L101" s="19"/>
      <c r="M101" s="19"/>
      <c r="N101" s="18"/>
      <c r="O101" s="21"/>
      <c r="P101" s="20"/>
      <c r="Q101" s="21"/>
      <c r="R101" s="21"/>
    </row>
    <row r="102" spans="1:18" s="9" customFormat="1" ht="18">
      <c r="A102" s="19"/>
      <c r="B102" s="18"/>
      <c r="C102" s="19"/>
      <c r="D102" s="20"/>
      <c r="E102" s="19"/>
      <c r="F102" s="19"/>
      <c r="G102" s="19"/>
      <c r="H102" s="18"/>
      <c r="I102" s="21"/>
      <c r="J102" s="20"/>
      <c r="K102" s="21"/>
      <c r="L102" s="19"/>
      <c r="M102" s="19"/>
      <c r="N102" s="18"/>
      <c r="O102" s="21"/>
      <c r="P102" s="20"/>
      <c r="Q102" s="21"/>
      <c r="R102" s="21"/>
    </row>
    <row r="103" spans="1:18" s="9" customFormat="1" ht="18">
      <c r="A103" s="19"/>
      <c r="B103" s="18"/>
      <c r="C103" s="19"/>
      <c r="D103" s="20"/>
      <c r="E103" s="19"/>
      <c r="F103" s="19"/>
      <c r="G103" s="19"/>
      <c r="H103" s="18"/>
      <c r="I103" s="21"/>
      <c r="J103" s="20"/>
      <c r="K103" s="21"/>
      <c r="L103" s="19"/>
      <c r="M103" s="19"/>
      <c r="N103" s="18"/>
      <c r="O103" s="21"/>
      <c r="P103" s="20"/>
      <c r="Q103" s="21"/>
      <c r="R103" s="21"/>
    </row>
    <row r="104" spans="1:18" s="9" customFormat="1" ht="18.75">
      <c r="A104" s="17" t="s">
        <v>94</v>
      </c>
      <c r="B104" s="18"/>
      <c r="C104" s="19"/>
      <c r="D104" s="20"/>
      <c r="E104" s="19"/>
      <c r="F104" s="19"/>
      <c r="G104" s="17" t="s">
        <v>94</v>
      </c>
      <c r="H104" s="18"/>
      <c r="I104" s="21"/>
      <c r="J104" s="20"/>
      <c r="K104" s="21"/>
      <c r="L104" s="19"/>
      <c r="M104" s="17" t="s">
        <v>94</v>
      </c>
      <c r="N104" s="18"/>
      <c r="O104" s="21"/>
      <c r="P104" s="20"/>
      <c r="Q104" s="21"/>
      <c r="R104" s="21"/>
    </row>
    <row r="105" spans="1:18" s="9" customFormat="1" ht="18">
      <c r="A105" s="19"/>
      <c r="B105" s="18"/>
      <c r="C105" s="19"/>
      <c r="D105" s="20"/>
      <c r="E105" s="19"/>
      <c r="F105" s="19"/>
      <c r="G105" s="19"/>
      <c r="H105" s="18"/>
      <c r="I105" s="21"/>
      <c r="J105" s="20"/>
      <c r="K105" s="21"/>
      <c r="L105" s="19"/>
      <c r="M105" s="19"/>
      <c r="N105" s="18"/>
      <c r="O105" s="21"/>
      <c r="P105" s="20"/>
      <c r="Q105" s="21"/>
      <c r="R105" s="21"/>
    </row>
    <row r="106" spans="1:18" s="41" customFormat="1" ht="72">
      <c r="A106" s="33" t="s">
        <v>95</v>
      </c>
      <c r="B106" s="34" t="s">
        <v>83</v>
      </c>
      <c r="C106" s="35" t="s">
        <v>84</v>
      </c>
      <c r="D106" s="36" t="s">
        <v>85</v>
      </c>
      <c r="E106" s="35" t="s">
        <v>84</v>
      </c>
      <c r="F106" s="40"/>
      <c r="G106" s="34" t="s">
        <v>83</v>
      </c>
      <c r="H106" s="35" t="s">
        <v>84</v>
      </c>
      <c r="I106" s="36" t="s">
        <v>85</v>
      </c>
      <c r="J106" s="35" t="s">
        <v>84</v>
      </c>
      <c r="K106" s="38"/>
      <c r="L106" s="40"/>
      <c r="M106" s="34" t="s">
        <v>83</v>
      </c>
      <c r="N106" s="35" t="s">
        <v>84</v>
      </c>
      <c r="O106" s="36" t="s">
        <v>85</v>
      </c>
      <c r="P106" s="35" t="s">
        <v>84</v>
      </c>
      <c r="Q106" s="38"/>
      <c r="R106" s="38"/>
    </row>
    <row r="107" spans="1:18" s="9" customFormat="1" ht="18">
      <c r="A107" s="19"/>
      <c r="B107" s="18"/>
      <c r="C107" s="19"/>
      <c r="D107" s="20"/>
      <c r="E107" s="19"/>
      <c r="F107" s="19"/>
      <c r="G107" s="18"/>
      <c r="H107" s="21"/>
      <c r="I107" s="20"/>
      <c r="J107" s="21"/>
      <c r="K107" s="21"/>
      <c r="L107" s="19"/>
      <c r="M107" s="18"/>
      <c r="N107" s="21"/>
      <c r="O107" s="20"/>
      <c r="P107" s="21"/>
      <c r="Q107" s="21"/>
      <c r="R107" s="21"/>
    </row>
    <row r="108" spans="1:18" s="9" customFormat="1" ht="18">
      <c r="A108" s="19" t="s">
        <v>46</v>
      </c>
      <c r="B108" s="18">
        <v>422633.06</v>
      </c>
      <c r="C108" s="21">
        <v>0.00228450315100763</v>
      </c>
      <c r="D108" s="20">
        <v>30</v>
      </c>
      <c r="E108" s="21">
        <v>0.008049369466058493</v>
      </c>
      <c r="F108" s="19"/>
      <c r="G108" s="18">
        <v>2742363.21</v>
      </c>
      <c r="H108" s="21">
        <v>0.016923659227485816</v>
      </c>
      <c r="I108" s="20">
        <v>299</v>
      </c>
      <c r="J108" s="21">
        <v>0.08033315421816228</v>
      </c>
      <c r="K108" s="21"/>
      <c r="L108" s="19"/>
      <c r="M108" s="49">
        <v>879054.63</v>
      </c>
      <c r="N108" s="50">
        <v>0.005531346224547765</v>
      </c>
      <c r="O108" s="51">
        <v>74</v>
      </c>
      <c r="P108" s="50">
        <v>0.023321777497636306</v>
      </c>
      <c r="Q108" s="21"/>
      <c r="R108" s="21"/>
    </row>
    <row r="109" spans="1:18" s="9" customFormat="1" ht="18">
      <c r="A109" s="19" t="s">
        <v>47</v>
      </c>
      <c r="B109" s="18">
        <v>27250522.4</v>
      </c>
      <c r="C109" s="21">
        <v>0.14730012907509885</v>
      </c>
      <c r="D109" s="20">
        <v>1129</v>
      </c>
      <c r="E109" s="21">
        <v>0.3029246042393346</v>
      </c>
      <c r="F109" s="19"/>
      <c r="G109" s="18">
        <v>29606405.520000044</v>
      </c>
      <c r="H109" s="21">
        <v>0.182706913564245</v>
      </c>
      <c r="I109" s="20">
        <v>1255</v>
      </c>
      <c r="J109" s="21">
        <v>0.3371843095110156</v>
      </c>
      <c r="K109" s="21"/>
      <c r="L109" s="19"/>
      <c r="M109" s="49">
        <v>24092774.689999968</v>
      </c>
      <c r="N109" s="50">
        <v>0.1516009059873916</v>
      </c>
      <c r="O109" s="51">
        <v>1012</v>
      </c>
      <c r="P109" s="50">
        <v>0.3189410652379452</v>
      </c>
      <c r="Q109" s="21"/>
      <c r="R109" s="21"/>
    </row>
    <row r="110" spans="1:18" s="9" customFormat="1" ht="18">
      <c r="A110" s="19" t="s">
        <v>48</v>
      </c>
      <c r="B110" s="18">
        <v>40340769.08</v>
      </c>
      <c r="C110" s="21">
        <v>0.2180582230773219</v>
      </c>
      <c r="D110" s="20">
        <v>1099</v>
      </c>
      <c r="E110" s="21">
        <v>0.2948752347732761</v>
      </c>
      <c r="F110" s="19"/>
      <c r="G110" s="18">
        <v>35600224.76999997</v>
      </c>
      <c r="H110" s="21">
        <v>0.21969594335003453</v>
      </c>
      <c r="I110" s="20">
        <v>965</v>
      </c>
      <c r="J110" s="21">
        <v>0.25926921010209564</v>
      </c>
      <c r="K110" s="21"/>
      <c r="L110" s="19"/>
      <c r="M110" s="49">
        <v>30725061.660000015</v>
      </c>
      <c r="N110" s="50">
        <v>0.1933337792806329</v>
      </c>
      <c r="O110" s="51">
        <v>833</v>
      </c>
      <c r="P110" s="50">
        <v>0.2625275764260952</v>
      </c>
      <c r="Q110" s="21"/>
      <c r="R110" s="21"/>
    </row>
    <row r="111" spans="1:18" s="9" customFormat="1" ht="18">
      <c r="A111" s="19" t="s">
        <v>49</v>
      </c>
      <c r="B111" s="18">
        <v>31166713.65</v>
      </c>
      <c r="C111" s="21">
        <v>0.16846873157527598</v>
      </c>
      <c r="D111" s="20">
        <v>605</v>
      </c>
      <c r="E111" s="21">
        <v>0.16232895089884625</v>
      </c>
      <c r="F111" s="19"/>
      <c r="G111" s="18">
        <v>26921946.169999987</v>
      </c>
      <c r="H111" s="21">
        <v>0.1661405903712501</v>
      </c>
      <c r="I111" s="20">
        <v>524</v>
      </c>
      <c r="J111" s="21">
        <v>0.14078452444922085</v>
      </c>
      <c r="K111" s="21"/>
      <c r="L111" s="19"/>
      <c r="M111" s="49">
        <v>27212314.640000004</v>
      </c>
      <c r="N111" s="50">
        <v>0.1712302383813961</v>
      </c>
      <c r="O111" s="51">
        <v>527</v>
      </c>
      <c r="P111" s="50">
        <v>0.1660888748818153</v>
      </c>
      <c r="Q111" s="21"/>
      <c r="R111" s="21"/>
    </row>
    <row r="112" spans="1:18" s="9" customFormat="1" ht="18">
      <c r="A112" s="19" t="s">
        <v>50</v>
      </c>
      <c r="B112" s="18">
        <v>15252805.45</v>
      </c>
      <c r="C112" s="21">
        <v>0.08244760150148062</v>
      </c>
      <c r="D112" s="20">
        <v>237</v>
      </c>
      <c r="E112" s="21">
        <v>0.06359001878186209</v>
      </c>
      <c r="F112" s="19"/>
      <c r="G112" s="18">
        <v>12545300.219999999</v>
      </c>
      <c r="H112" s="21">
        <v>0.0774194990129636</v>
      </c>
      <c r="I112" s="20">
        <v>194</v>
      </c>
      <c r="J112" s="21">
        <v>0.05212251477700161</v>
      </c>
      <c r="K112" s="21"/>
      <c r="L112" s="19"/>
      <c r="M112" s="49">
        <v>12133376.969999997</v>
      </c>
      <c r="N112" s="50">
        <v>0.07634782481496549</v>
      </c>
      <c r="O112" s="51">
        <v>188</v>
      </c>
      <c r="P112" s="50">
        <v>0.05924992121021116</v>
      </c>
      <c r="Q112" s="21"/>
      <c r="R112" s="21"/>
    </row>
    <row r="113" spans="1:18" s="9" customFormat="1" ht="18">
      <c r="A113" s="19" t="s">
        <v>51</v>
      </c>
      <c r="B113" s="18">
        <v>11429066.07</v>
      </c>
      <c r="C113" s="21">
        <v>0.06177873886626236</v>
      </c>
      <c r="D113" s="20">
        <v>154</v>
      </c>
      <c r="E113" s="21">
        <v>0.041320096592433596</v>
      </c>
      <c r="F113" s="19"/>
      <c r="G113" s="18">
        <v>8239160.36</v>
      </c>
      <c r="H113" s="21">
        <v>0.0508454685159116</v>
      </c>
      <c r="I113" s="20">
        <v>111</v>
      </c>
      <c r="J113" s="21">
        <v>0.02982267598065556</v>
      </c>
      <c r="K113" s="21"/>
      <c r="L113" s="19"/>
      <c r="M113" s="49">
        <v>8323863.35</v>
      </c>
      <c r="N113" s="50">
        <v>0.05237691554468466</v>
      </c>
      <c r="O113" s="51">
        <v>112</v>
      </c>
      <c r="P113" s="50">
        <v>0.03529782540182792</v>
      </c>
      <c r="Q113" s="21"/>
      <c r="R113" s="21"/>
    </row>
    <row r="114" spans="1:18" s="9" customFormat="1" ht="18">
      <c r="A114" s="19" t="s">
        <v>52</v>
      </c>
      <c r="B114" s="18">
        <v>8309206.86</v>
      </c>
      <c r="C114" s="21">
        <v>0.044914634113205</v>
      </c>
      <c r="D114" s="20">
        <v>99</v>
      </c>
      <c r="E114" s="21">
        <v>0.026562919237993025</v>
      </c>
      <c r="F114" s="19"/>
      <c r="G114" s="18">
        <v>6995665.460000001</v>
      </c>
      <c r="H114" s="21">
        <v>0.04317161850874333</v>
      </c>
      <c r="I114" s="20">
        <v>83</v>
      </c>
      <c r="J114" s="21">
        <v>0.02229983879634605</v>
      </c>
      <c r="K114" s="21"/>
      <c r="L114" s="19"/>
      <c r="M114" s="49">
        <v>8000192.489999998</v>
      </c>
      <c r="N114" s="50">
        <v>0.05034025533227313</v>
      </c>
      <c r="O114" s="51">
        <v>95</v>
      </c>
      <c r="P114" s="50">
        <v>0.029940119760479042</v>
      </c>
      <c r="Q114" s="21"/>
      <c r="R114" s="21"/>
    </row>
    <row r="115" spans="1:18" s="9" customFormat="1" ht="18">
      <c r="A115" s="19" t="s">
        <v>53</v>
      </c>
      <c r="B115" s="18">
        <v>8883685.17</v>
      </c>
      <c r="C115" s="21">
        <v>0.048019922443892</v>
      </c>
      <c r="D115" s="20">
        <v>94</v>
      </c>
      <c r="E115" s="21">
        <v>0.02522135766031661</v>
      </c>
      <c r="F115" s="19"/>
      <c r="G115" s="18">
        <v>6194846.859999999</v>
      </c>
      <c r="H115" s="21">
        <v>0.03822961044795393</v>
      </c>
      <c r="I115" s="20">
        <v>66</v>
      </c>
      <c r="J115" s="21">
        <v>0.017732401934443847</v>
      </c>
      <c r="K115" s="21"/>
      <c r="L115" s="19"/>
      <c r="M115" s="49">
        <v>5743629.5200000005</v>
      </c>
      <c r="N115" s="50">
        <v>0.03614110247124585</v>
      </c>
      <c r="O115" s="51">
        <v>61</v>
      </c>
      <c r="P115" s="50">
        <v>0.01922470847778128</v>
      </c>
      <c r="Q115" s="21"/>
      <c r="R115" s="21"/>
    </row>
    <row r="116" spans="1:18" s="9" customFormat="1" ht="18">
      <c r="A116" s="19" t="s">
        <v>54</v>
      </c>
      <c r="B116" s="18">
        <v>6185813.78</v>
      </c>
      <c r="C116" s="21">
        <v>0.0334368330578692</v>
      </c>
      <c r="D116" s="20">
        <v>59</v>
      </c>
      <c r="E116" s="21">
        <v>0.0158304266165817</v>
      </c>
      <c r="F116" s="19"/>
      <c r="G116" s="18">
        <v>5340894.36</v>
      </c>
      <c r="H116" s="21">
        <v>0.0329597027078849</v>
      </c>
      <c r="I116" s="20">
        <v>51</v>
      </c>
      <c r="J116" s="21">
        <v>0.013702310585706609</v>
      </c>
      <c r="K116" s="21"/>
      <c r="L116" s="19"/>
      <c r="M116" s="49">
        <v>5722629.46</v>
      </c>
      <c r="N116" s="50">
        <v>0.03600896210290915</v>
      </c>
      <c r="O116" s="51">
        <v>55</v>
      </c>
      <c r="P116" s="50">
        <v>0.0173337535455405</v>
      </c>
      <c r="Q116" s="21"/>
      <c r="R116" s="21"/>
    </row>
    <row r="117" spans="1:18" s="9" customFormat="1" ht="18">
      <c r="A117" s="19" t="s">
        <v>55</v>
      </c>
      <c r="B117" s="18">
        <v>5285503.33</v>
      </c>
      <c r="C117" s="21">
        <v>0.028570289820787614</v>
      </c>
      <c r="D117" s="20">
        <v>46</v>
      </c>
      <c r="E117" s="21">
        <v>0.012342366514623022</v>
      </c>
      <c r="F117" s="19"/>
      <c r="G117" s="18">
        <v>4481639.01</v>
      </c>
      <c r="H117" s="21">
        <v>0.027657070044287413</v>
      </c>
      <c r="I117" s="20">
        <v>39</v>
      </c>
      <c r="J117" s="21">
        <v>0.01047823750671682</v>
      </c>
      <c r="K117" s="21"/>
      <c r="L117" s="19"/>
      <c r="M117" s="49">
        <v>4717716.56</v>
      </c>
      <c r="N117" s="50">
        <v>0.02968566775268845</v>
      </c>
      <c r="O117" s="51">
        <v>41</v>
      </c>
      <c r="P117" s="50">
        <v>0.012921525370312008</v>
      </c>
      <c r="Q117" s="21"/>
      <c r="R117" s="21"/>
    </row>
    <row r="118" spans="1:18" s="9" customFormat="1" ht="18">
      <c r="A118" s="19" t="s">
        <v>56</v>
      </c>
      <c r="B118" s="18">
        <v>4464344.74</v>
      </c>
      <c r="C118" s="21">
        <v>0.02413159449881734</v>
      </c>
      <c r="D118" s="20">
        <v>36</v>
      </c>
      <c r="E118" s="21">
        <v>0.00965924335927019</v>
      </c>
      <c r="F118" s="19"/>
      <c r="G118" s="18">
        <v>3982478.28</v>
      </c>
      <c r="H118" s="21">
        <v>0.024576651643304314</v>
      </c>
      <c r="I118" s="20">
        <v>32</v>
      </c>
      <c r="J118" s="21">
        <v>0.008597528210639442</v>
      </c>
      <c r="K118" s="21"/>
      <c r="L118" s="19"/>
      <c r="M118" s="49">
        <v>2862694.06</v>
      </c>
      <c r="N118" s="50">
        <v>0.018013160320668947</v>
      </c>
      <c r="O118" s="51">
        <v>23</v>
      </c>
      <c r="P118" s="50">
        <v>0.007248660573589662</v>
      </c>
      <c r="Q118" s="21"/>
      <c r="R118" s="21"/>
    </row>
    <row r="119" spans="1:18" s="9" customFormat="1" ht="18">
      <c r="A119" s="19" t="s">
        <v>57</v>
      </c>
      <c r="B119" s="18">
        <v>2533496.96</v>
      </c>
      <c r="C119" s="21">
        <v>0.013694578905370658</v>
      </c>
      <c r="D119" s="20">
        <v>19</v>
      </c>
      <c r="E119" s="21">
        <v>0.005097933995170378</v>
      </c>
      <c r="F119" s="19"/>
      <c r="G119" s="18">
        <v>1210810.36</v>
      </c>
      <c r="H119" s="21">
        <v>0.00747214732425958</v>
      </c>
      <c r="I119" s="20">
        <v>9</v>
      </c>
      <c r="J119" s="21">
        <v>0.0024180548092423426</v>
      </c>
      <c r="K119" s="21"/>
      <c r="L119" s="19"/>
      <c r="M119" s="49">
        <v>2829938.23</v>
      </c>
      <c r="N119" s="50">
        <v>0.017807048174257253</v>
      </c>
      <c r="O119" s="51">
        <v>21</v>
      </c>
      <c r="P119" s="50">
        <v>0.006618342262842736</v>
      </c>
      <c r="Q119" s="21"/>
      <c r="R119" s="21"/>
    </row>
    <row r="120" spans="1:18" s="9" customFormat="1" ht="18">
      <c r="A120" s="19" t="s">
        <v>58</v>
      </c>
      <c r="B120" s="18">
        <v>3216579.1</v>
      </c>
      <c r="C120" s="21">
        <v>0.01738691499764663</v>
      </c>
      <c r="D120" s="20">
        <v>22</v>
      </c>
      <c r="E120" s="21">
        <v>0.0059028709417762275</v>
      </c>
      <c r="F120" s="19"/>
      <c r="G120" s="18">
        <v>2176469.07</v>
      </c>
      <c r="H120" s="21">
        <v>0.013431415913664825</v>
      </c>
      <c r="I120" s="20">
        <v>15</v>
      </c>
      <c r="J120" s="21">
        <v>0.004030091348737238</v>
      </c>
      <c r="K120" s="21"/>
      <c r="L120" s="19"/>
      <c r="M120" s="49">
        <v>3761950.43</v>
      </c>
      <c r="N120" s="50">
        <v>0.02367162358034147</v>
      </c>
      <c r="O120" s="51">
        <v>26</v>
      </c>
      <c r="P120" s="50">
        <v>0.008194138039710053</v>
      </c>
      <c r="Q120" s="21"/>
      <c r="R120" s="21"/>
    </row>
    <row r="121" spans="1:18" s="9" customFormat="1" ht="18">
      <c r="A121" s="19" t="s">
        <v>59</v>
      </c>
      <c r="B121" s="18">
        <v>4777746.73</v>
      </c>
      <c r="C121" s="21">
        <v>0.025825659401565514</v>
      </c>
      <c r="D121" s="20">
        <v>30</v>
      </c>
      <c r="E121" s="21">
        <v>0.008049369466058493</v>
      </c>
      <c r="F121" s="19"/>
      <c r="G121" s="18">
        <v>4025223.54</v>
      </c>
      <c r="H121" s="21">
        <v>0.024840440995200663</v>
      </c>
      <c r="I121" s="20">
        <v>25</v>
      </c>
      <c r="J121" s="21">
        <v>0.0067168189145620635</v>
      </c>
      <c r="K121" s="21"/>
      <c r="L121" s="19"/>
      <c r="M121" s="49">
        <v>6119183.530000001</v>
      </c>
      <c r="N121" s="50">
        <v>0.038504231205721974</v>
      </c>
      <c r="O121" s="51">
        <v>38</v>
      </c>
      <c r="P121" s="50">
        <v>0.011976047904191617</v>
      </c>
      <c r="Q121" s="21"/>
      <c r="R121" s="21"/>
    </row>
    <row r="122" spans="1:18" s="9" customFormat="1" ht="18">
      <c r="A122" s="19" t="s">
        <v>60</v>
      </c>
      <c r="B122" s="18">
        <v>4143756.87</v>
      </c>
      <c r="C122" s="21">
        <v>0.022398686999366577</v>
      </c>
      <c r="D122" s="20">
        <v>22</v>
      </c>
      <c r="E122" s="21">
        <v>0.0059028709417762275</v>
      </c>
      <c r="F122" s="19"/>
      <c r="G122" s="18">
        <v>3187476.44</v>
      </c>
      <c r="H122" s="21">
        <v>0.01967053994507154</v>
      </c>
      <c r="I122" s="20">
        <v>17</v>
      </c>
      <c r="J122" s="21">
        <v>0.0045674368619022035</v>
      </c>
      <c r="K122" s="21"/>
      <c r="L122" s="19"/>
      <c r="M122" s="49">
        <v>3700362.2</v>
      </c>
      <c r="N122" s="50">
        <v>0.02328408700199812</v>
      </c>
      <c r="O122" s="51">
        <v>20</v>
      </c>
      <c r="P122" s="50">
        <v>0.006303183107469272</v>
      </c>
      <c r="Q122" s="21"/>
      <c r="R122" s="21"/>
    </row>
    <row r="123" spans="1:18" s="9" customFormat="1" ht="18">
      <c r="A123" s="19" t="s">
        <v>61</v>
      </c>
      <c r="B123" s="18">
        <v>3580816.52</v>
      </c>
      <c r="C123" s="21">
        <v>0.019355766023415624</v>
      </c>
      <c r="D123" s="20">
        <v>17</v>
      </c>
      <c r="E123" s="21">
        <v>0.004561309364099812</v>
      </c>
      <c r="F123" s="19"/>
      <c r="G123" s="18">
        <v>3133247.31</v>
      </c>
      <c r="H123" s="21">
        <v>0.019335881387453627</v>
      </c>
      <c r="I123" s="20">
        <v>15</v>
      </c>
      <c r="J123" s="21">
        <v>0.004030091348737238</v>
      </c>
      <c r="K123" s="21"/>
      <c r="L123" s="19"/>
      <c r="M123" s="49">
        <v>3997361.9</v>
      </c>
      <c r="N123" s="50">
        <v>0.025152922126940036</v>
      </c>
      <c r="O123" s="51">
        <v>19</v>
      </c>
      <c r="P123" s="50">
        <v>0.005988023952095809</v>
      </c>
      <c r="Q123" s="21"/>
      <c r="R123" s="21"/>
    </row>
    <row r="124" spans="1:18" s="9" customFormat="1" ht="18">
      <c r="A124" s="19" t="s">
        <v>62</v>
      </c>
      <c r="B124" s="18">
        <v>3824582.45</v>
      </c>
      <c r="C124" s="21">
        <v>0.020673419770600724</v>
      </c>
      <c r="D124" s="20">
        <v>16</v>
      </c>
      <c r="E124" s="21">
        <v>0.004292997048564529</v>
      </c>
      <c r="F124" s="19"/>
      <c r="G124" s="18">
        <v>3058912.78</v>
      </c>
      <c r="H124" s="21">
        <v>0.018877148477834657</v>
      </c>
      <c r="I124" s="20">
        <v>13</v>
      </c>
      <c r="J124" s="21">
        <v>0.003492745835572273</v>
      </c>
      <c r="K124" s="21"/>
      <c r="L124" s="19"/>
      <c r="M124" s="49">
        <v>3345388.17</v>
      </c>
      <c r="N124" s="50">
        <v>0.021050455332652377</v>
      </c>
      <c r="O124" s="51">
        <v>14</v>
      </c>
      <c r="P124" s="50">
        <v>0.00441222817522849</v>
      </c>
      <c r="Q124" s="21"/>
      <c r="R124" s="21"/>
    </row>
    <row r="125" spans="1:18" s="9" customFormat="1" ht="18">
      <c r="A125" s="19" t="s">
        <v>63</v>
      </c>
      <c r="B125" s="18">
        <v>3931947.74</v>
      </c>
      <c r="C125" s="21">
        <v>0.021253772721015553</v>
      </c>
      <c r="D125" s="20">
        <v>13</v>
      </c>
      <c r="E125" s="21">
        <v>0.00348806010195868</v>
      </c>
      <c r="F125" s="19"/>
      <c r="G125" s="18">
        <v>2600095.69</v>
      </c>
      <c r="H125" s="21">
        <v>0.016045698562450656</v>
      </c>
      <c r="I125" s="20">
        <v>9</v>
      </c>
      <c r="J125" s="21">
        <v>0.0024180548092423426</v>
      </c>
      <c r="K125" s="21"/>
      <c r="L125" s="19"/>
      <c r="M125" s="49">
        <v>4754873.66</v>
      </c>
      <c r="N125" s="50">
        <v>0.02991947436468496</v>
      </c>
      <c r="O125" s="51">
        <v>14</v>
      </c>
      <c r="P125" s="50">
        <v>0.00441222817522849</v>
      </c>
      <c r="Q125" s="21"/>
      <c r="R125" s="21"/>
    </row>
    <row r="126" spans="1:18" s="9" customFormat="1" ht="18">
      <c r="A126" s="19"/>
      <c r="B126" s="18"/>
      <c r="C126" s="19"/>
      <c r="D126" s="20"/>
      <c r="E126" s="19"/>
      <c r="F126" s="19"/>
      <c r="G126" s="18"/>
      <c r="H126" s="21"/>
      <c r="I126" s="20"/>
      <c r="J126" s="21"/>
      <c r="K126" s="21"/>
      <c r="L126" s="19"/>
      <c r="M126" s="49"/>
      <c r="N126" s="50"/>
      <c r="O126" s="51"/>
      <c r="P126" s="50"/>
      <c r="Q126" s="21"/>
      <c r="R126" s="21"/>
    </row>
    <row r="127" spans="1:18" s="9" customFormat="1" ht="18.75" thickBot="1">
      <c r="A127" s="22"/>
      <c r="B127" s="23">
        <v>184999989.96000004</v>
      </c>
      <c r="C127" s="24"/>
      <c r="D127" s="25">
        <v>3727</v>
      </c>
      <c r="E127" s="24"/>
      <c r="F127" s="19"/>
      <c r="G127" s="23">
        <v>162043159.41</v>
      </c>
      <c r="H127" s="26"/>
      <c r="I127" s="25">
        <v>3722</v>
      </c>
      <c r="J127" s="26"/>
      <c r="K127" s="26"/>
      <c r="L127" s="19"/>
      <c r="M127" s="52">
        <v>158922366.14999995</v>
      </c>
      <c r="N127" s="53"/>
      <c r="O127" s="54">
        <v>3173</v>
      </c>
      <c r="P127" s="53"/>
      <c r="Q127" s="26"/>
      <c r="R127" s="26"/>
    </row>
    <row r="128" spans="1:18" s="9" customFormat="1" ht="18.75" thickTop="1">
      <c r="A128" s="19"/>
      <c r="B128" s="18"/>
      <c r="C128" s="19"/>
      <c r="D128" s="20"/>
      <c r="E128" s="19"/>
      <c r="F128" s="19"/>
      <c r="G128" s="18"/>
      <c r="H128" s="21"/>
      <c r="I128" s="20"/>
      <c r="J128" s="21"/>
      <c r="K128" s="21"/>
      <c r="L128" s="19"/>
      <c r="M128" s="18"/>
      <c r="N128" s="21"/>
      <c r="O128" s="20"/>
      <c r="P128" s="21"/>
      <c r="Q128" s="21"/>
      <c r="R128" s="21"/>
    </row>
    <row r="129" spans="1:18" s="9" customFormat="1" ht="18">
      <c r="A129" s="19"/>
      <c r="B129" s="18"/>
      <c r="C129" s="19"/>
      <c r="D129" s="20"/>
      <c r="E129" s="19"/>
      <c r="F129" s="19"/>
      <c r="G129" s="19"/>
      <c r="H129" s="18"/>
      <c r="I129" s="21"/>
      <c r="J129" s="20"/>
      <c r="K129" s="21"/>
      <c r="L129" s="19"/>
      <c r="M129" s="19"/>
      <c r="N129" s="18"/>
      <c r="O129" s="21"/>
      <c r="P129" s="20"/>
      <c r="Q129" s="21"/>
      <c r="R129" s="21"/>
    </row>
    <row r="130" spans="1:18" s="9" customFormat="1" ht="18">
      <c r="A130" s="22" t="s">
        <v>96</v>
      </c>
      <c r="B130" s="27">
        <v>49637.77568017173</v>
      </c>
      <c r="C130" s="19"/>
      <c r="D130" s="20"/>
      <c r="E130" s="19"/>
      <c r="F130" s="19"/>
      <c r="G130" s="22" t="s">
        <v>96</v>
      </c>
      <c r="H130" s="27">
        <v>43536.58232401934</v>
      </c>
      <c r="I130" s="21"/>
      <c r="J130" s="20"/>
      <c r="K130" s="21"/>
      <c r="L130" s="19"/>
      <c r="M130" s="22" t="s">
        <v>96</v>
      </c>
      <c r="N130" s="27">
        <v>50085.83868578631</v>
      </c>
      <c r="O130" s="21"/>
      <c r="P130" s="20"/>
      <c r="Q130" s="21"/>
      <c r="R130" s="21"/>
    </row>
    <row r="131" spans="1:18" s="9" customFormat="1" ht="18">
      <c r="A131" s="19"/>
      <c r="B131" s="18"/>
      <c r="C131" s="19"/>
      <c r="D131" s="20"/>
      <c r="E131" s="19"/>
      <c r="F131" s="19"/>
      <c r="G131" s="19"/>
      <c r="H131" s="18"/>
      <c r="I131" s="21"/>
      <c r="J131" s="20"/>
      <c r="K131" s="21"/>
      <c r="L131" s="19"/>
      <c r="M131" s="19"/>
      <c r="N131" s="18"/>
      <c r="O131" s="21"/>
      <c r="P131" s="20"/>
      <c r="Q131" s="21"/>
      <c r="R131" s="21"/>
    </row>
    <row r="132" spans="1:18" s="9" customFormat="1" ht="18">
      <c r="A132" s="19"/>
      <c r="B132" s="18"/>
      <c r="C132" s="19"/>
      <c r="D132" s="20"/>
      <c r="E132" s="19"/>
      <c r="F132" s="19"/>
      <c r="G132" s="19"/>
      <c r="H132" s="18"/>
      <c r="I132" s="21"/>
      <c r="J132" s="20"/>
      <c r="K132" s="21"/>
      <c r="L132" s="19"/>
      <c r="M132" s="19"/>
      <c r="N132" s="18"/>
      <c r="O132" s="21"/>
      <c r="P132" s="20"/>
      <c r="Q132" s="21"/>
      <c r="R132" s="21"/>
    </row>
    <row r="133" spans="1:18" s="9" customFormat="1" ht="18.75">
      <c r="A133" s="17" t="s">
        <v>97</v>
      </c>
      <c r="B133" s="18"/>
      <c r="C133" s="19"/>
      <c r="D133" s="20"/>
      <c r="E133" s="19"/>
      <c r="F133" s="19"/>
      <c r="G133" s="17" t="s">
        <v>97</v>
      </c>
      <c r="H133" s="18"/>
      <c r="I133" s="21"/>
      <c r="J133" s="20"/>
      <c r="K133" s="21"/>
      <c r="L133" s="19"/>
      <c r="M133" s="17" t="s">
        <v>97</v>
      </c>
      <c r="N133" s="18"/>
      <c r="O133" s="21"/>
      <c r="P133" s="20"/>
      <c r="Q133" s="21"/>
      <c r="R133" s="21"/>
    </row>
    <row r="134" spans="1:18" s="9" customFormat="1" ht="18">
      <c r="A134" s="19"/>
      <c r="B134" s="18"/>
      <c r="C134" s="19"/>
      <c r="D134" s="20"/>
      <c r="E134" s="19"/>
      <c r="F134" s="19"/>
      <c r="G134" s="19"/>
      <c r="H134" s="18"/>
      <c r="I134" s="21"/>
      <c r="J134" s="20"/>
      <c r="K134" s="21"/>
      <c r="L134" s="19"/>
      <c r="M134" s="19"/>
      <c r="N134" s="18"/>
      <c r="O134" s="21"/>
      <c r="P134" s="20"/>
      <c r="Q134" s="21"/>
      <c r="R134" s="21"/>
    </row>
    <row r="135" spans="1:18" s="41" customFormat="1" ht="72">
      <c r="A135" s="33" t="s">
        <v>95</v>
      </c>
      <c r="B135" s="34" t="s">
        <v>83</v>
      </c>
      <c r="C135" s="35" t="s">
        <v>84</v>
      </c>
      <c r="D135" s="36" t="s">
        <v>85</v>
      </c>
      <c r="E135" s="35" t="s">
        <v>84</v>
      </c>
      <c r="F135" s="40"/>
      <c r="G135" s="34" t="s">
        <v>83</v>
      </c>
      <c r="H135" s="35" t="s">
        <v>84</v>
      </c>
      <c r="I135" s="36" t="s">
        <v>85</v>
      </c>
      <c r="J135" s="35" t="s">
        <v>84</v>
      </c>
      <c r="K135" s="38"/>
      <c r="L135" s="40"/>
      <c r="M135" s="34" t="s">
        <v>83</v>
      </c>
      <c r="N135" s="35" t="s">
        <v>84</v>
      </c>
      <c r="O135" s="36" t="s">
        <v>85</v>
      </c>
      <c r="P135" s="35" t="s">
        <v>84</v>
      </c>
      <c r="Q135" s="38"/>
      <c r="R135" s="38"/>
    </row>
    <row r="136" spans="1:18" s="9" customFormat="1" ht="18">
      <c r="A136" s="19"/>
      <c r="B136" s="18"/>
      <c r="C136" s="19"/>
      <c r="D136" s="20"/>
      <c r="E136" s="19"/>
      <c r="F136" s="19"/>
      <c r="G136" s="18"/>
      <c r="H136" s="21"/>
      <c r="I136" s="20"/>
      <c r="J136" s="21"/>
      <c r="K136" s="21"/>
      <c r="L136" s="19"/>
      <c r="M136" s="18"/>
      <c r="N136" s="21"/>
      <c r="O136" s="20"/>
      <c r="P136" s="21"/>
      <c r="Q136" s="21"/>
      <c r="R136" s="21"/>
    </row>
    <row r="137" spans="1:18" s="9" customFormat="1" ht="18">
      <c r="A137" s="19" t="s">
        <v>64</v>
      </c>
      <c r="B137" s="18">
        <v>120967667.06</v>
      </c>
      <c r="C137" s="21">
        <v>0.6538793168916126</v>
      </c>
      <c r="D137" s="20">
        <v>2286</v>
      </c>
      <c r="E137" s="21">
        <v>0.6133619533136571</v>
      </c>
      <c r="F137" s="19"/>
      <c r="G137" s="18">
        <v>106403510.75000009</v>
      </c>
      <c r="H137" s="21">
        <v>0.6566368561154681</v>
      </c>
      <c r="I137" s="20">
        <v>2271</v>
      </c>
      <c r="J137" s="21">
        <v>0.6101558301988178</v>
      </c>
      <c r="K137" s="21"/>
      <c r="L137" s="19"/>
      <c r="M137" s="49">
        <v>104388855.81000005</v>
      </c>
      <c r="N137" s="50">
        <v>0.656854402176921</v>
      </c>
      <c r="O137" s="51">
        <v>1923</v>
      </c>
      <c r="P137" s="50">
        <v>0.6060510557831705</v>
      </c>
      <c r="Q137" s="21"/>
      <c r="R137" s="21"/>
    </row>
    <row r="138" spans="1:18" s="9" customFormat="1" ht="18">
      <c r="A138" s="19" t="s">
        <v>65</v>
      </c>
      <c r="B138" s="18">
        <v>62109231.3</v>
      </c>
      <c r="C138" s="21">
        <v>0.3357255928145132</v>
      </c>
      <c r="D138" s="20">
        <v>1398</v>
      </c>
      <c r="E138" s="21">
        <v>0.3751006171183257</v>
      </c>
      <c r="F138" s="19"/>
      <c r="G138" s="18">
        <v>54094878.96</v>
      </c>
      <c r="H138" s="21">
        <v>0.3338300682173793</v>
      </c>
      <c r="I138" s="20">
        <v>1414</v>
      </c>
      <c r="J138" s="21">
        <v>0.3799032778076303</v>
      </c>
      <c r="K138" s="21"/>
      <c r="L138" s="19"/>
      <c r="M138" s="49">
        <v>53000503.83000003</v>
      </c>
      <c r="N138" s="50">
        <v>0.33349933753172983</v>
      </c>
      <c r="O138" s="51">
        <v>1215</v>
      </c>
      <c r="P138" s="50">
        <v>0.38291837377875826</v>
      </c>
      <c r="Q138" s="21"/>
      <c r="R138" s="21"/>
    </row>
    <row r="139" spans="1:18" s="9" customFormat="1" ht="18">
      <c r="A139" s="19" t="s">
        <v>66</v>
      </c>
      <c r="B139" s="18">
        <v>1923091.6</v>
      </c>
      <c r="C139" s="21">
        <v>0.01039509029387409</v>
      </c>
      <c r="D139" s="20">
        <v>43</v>
      </c>
      <c r="E139" s="21">
        <v>0.011537429568017172</v>
      </c>
      <c r="F139" s="19"/>
      <c r="G139" s="18">
        <v>1544769.7</v>
      </c>
      <c r="H139" s="21">
        <v>0.009533075667152589</v>
      </c>
      <c r="I139" s="20">
        <v>37</v>
      </c>
      <c r="J139" s="21">
        <v>0.009940891993551854</v>
      </c>
      <c r="K139" s="21"/>
      <c r="L139" s="19"/>
      <c r="M139" s="49">
        <v>1533006.51</v>
      </c>
      <c r="N139" s="50">
        <v>0.009646260291349174</v>
      </c>
      <c r="O139" s="51">
        <v>35</v>
      </c>
      <c r="P139" s="50">
        <v>0.011030570438071227</v>
      </c>
      <c r="Q139" s="21"/>
      <c r="R139" s="21"/>
    </row>
    <row r="140" spans="1:18" s="9" customFormat="1" ht="18">
      <c r="A140" s="19"/>
      <c r="B140" s="18"/>
      <c r="C140" s="19"/>
      <c r="D140" s="20"/>
      <c r="E140" s="19"/>
      <c r="F140" s="19"/>
      <c r="G140" s="18"/>
      <c r="H140" s="21"/>
      <c r="I140" s="20"/>
      <c r="J140" s="21"/>
      <c r="K140" s="21"/>
      <c r="L140" s="19"/>
      <c r="M140" s="49"/>
      <c r="N140" s="50"/>
      <c r="O140" s="51"/>
      <c r="P140" s="50"/>
      <c r="Q140" s="21"/>
      <c r="R140" s="21"/>
    </row>
    <row r="141" spans="1:18" s="9" customFormat="1" ht="18.75" thickBot="1">
      <c r="A141" s="19"/>
      <c r="B141" s="23">
        <v>184999989.96</v>
      </c>
      <c r="C141" s="19"/>
      <c r="D141" s="25">
        <v>3727</v>
      </c>
      <c r="E141" s="19"/>
      <c r="F141" s="19"/>
      <c r="G141" s="23">
        <v>162043159.4100001</v>
      </c>
      <c r="H141" s="21"/>
      <c r="I141" s="25">
        <v>3722</v>
      </c>
      <c r="J141" s="21"/>
      <c r="K141" s="21"/>
      <c r="L141" s="19"/>
      <c r="M141" s="52">
        <v>158922366.15000007</v>
      </c>
      <c r="N141" s="50"/>
      <c r="O141" s="54">
        <v>3173</v>
      </c>
      <c r="P141" s="50"/>
      <c r="Q141" s="21"/>
      <c r="R141" s="21"/>
    </row>
    <row r="142" spans="1:18" s="9" customFormat="1" ht="18.75" thickTop="1">
      <c r="A142" s="19"/>
      <c r="B142" s="18"/>
      <c r="C142" s="19"/>
      <c r="D142" s="20"/>
      <c r="E142" s="19"/>
      <c r="F142" s="19"/>
      <c r="G142" s="18"/>
      <c r="H142" s="21"/>
      <c r="I142" s="20"/>
      <c r="J142" s="21"/>
      <c r="K142" s="21"/>
      <c r="L142" s="19"/>
      <c r="M142" s="18"/>
      <c r="N142" s="21"/>
      <c r="O142" s="20"/>
      <c r="P142" s="21"/>
      <c r="Q142" s="21"/>
      <c r="R142" s="21"/>
    </row>
    <row r="143" spans="1:18" s="9" customFormat="1" ht="18">
      <c r="A143" s="19"/>
      <c r="B143" s="18"/>
      <c r="C143" s="19"/>
      <c r="D143" s="20"/>
      <c r="E143" s="19"/>
      <c r="F143" s="19"/>
      <c r="G143" s="18"/>
      <c r="H143" s="21"/>
      <c r="I143" s="20"/>
      <c r="J143" s="21"/>
      <c r="K143" s="21"/>
      <c r="L143" s="19"/>
      <c r="M143" s="18"/>
      <c r="N143" s="21"/>
      <c r="O143" s="20"/>
      <c r="P143" s="21"/>
      <c r="Q143" s="21"/>
      <c r="R143" s="21"/>
    </row>
    <row r="144" spans="1:18" s="9" customFormat="1" ht="18">
      <c r="A144" s="19"/>
      <c r="B144" s="18"/>
      <c r="C144" s="19"/>
      <c r="D144" s="20"/>
      <c r="E144" s="19"/>
      <c r="F144" s="19"/>
      <c r="G144" s="19"/>
      <c r="H144" s="18"/>
      <c r="I144" s="21"/>
      <c r="J144" s="20"/>
      <c r="K144" s="21"/>
      <c r="L144" s="19"/>
      <c r="M144" s="19"/>
      <c r="N144" s="18"/>
      <c r="O144" s="21"/>
      <c r="P144" s="20"/>
      <c r="Q144" s="21"/>
      <c r="R144" s="21"/>
    </row>
    <row r="145" spans="1:18" s="9" customFormat="1" ht="18.75">
      <c r="A145" s="17" t="s">
        <v>98</v>
      </c>
      <c r="B145" s="18"/>
      <c r="C145" s="19"/>
      <c r="D145" s="20"/>
      <c r="E145" s="19"/>
      <c r="F145" s="19"/>
      <c r="G145" s="17" t="s">
        <v>98</v>
      </c>
      <c r="H145" s="18"/>
      <c r="I145" s="21"/>
      <c r="J145" s="20"/>
      <c r="K145" s="21"/>
      <c r="L145" s="19"/>
      <c r="M145" s="17" t="s">
        <v>98</v>
      </c>
      <c r="N145" s="18"/>
      <c r="O145" s="21"/>
      <c r="P145" s="20"/>
      <c r="Q145" s="21"/>
      <c r="R145" s="21"/>
    </row>
    <row r="146" spans="1:18" s="9" customFormat="1" ht="18">
      <c r="A146" s="19"/>
      <c r="B146" s="18"/>
      <c r="C146" s="19"/>
      <c r="D146" s="20"/>
      <c r="E146" s="19"/>
      <c r="F146" s="19"/>
      <c r="G146" s="19"/>
      <c r="H146" s="18"/>
      <c r="I146" s="21"/>
      <c r="J146" s="20"/>
      <c r="K146" s="21"/>
      <c r="L146" s="19"/>
      <c r="M146" s="19"/>
      <c r="N146" s="18"/>
      <c r="O146" s="21"/>
      <c r="P146" s="20"/>
      <c r="Q146" s="21"/>
      <c r="R146" s="21"/>
    </row>
    <row r="147" spans="1:18" s="41" customFormat="1" ht="72">
      <c r="A147" s="33" t="s">
        <v>95</v>
      </c>
      <c r="B147" s="34" t="s">
        <v>83</v>
      </c>
      <c r="C147" s="35" t="s">
        <v>84</v>
      </c>
      <c r="D147" s="36" t="s">
        <v>85</v>
      </c>
      <c r="E147" s="35" t="s">
        <v>84</v>
      </c>
      <c r="F147" s="40"/>
      <c r="G147" s="34" t="s">
        <v>83</v>
      </c>
      <c r="H147" s="35" t="s">
        <v>84</v>
      </c>
      <c r="I147" s="36" t="s">
        <v>85</v>
      </c>
      <c r="J147" s="35" t="s">
        <v>84</v>
      </c>
      <c r="K147" s="38"/>
      <c r="L147" s="40"/>
      <c r="M147" s="34" t="s">
        <v>83</v>
      </c>
      <c r="N147" s="35" t="s">
        <v>84</v>
      </c>
      <c r="O147" s="36" t="s">
        <v>85</v>
      </c>
      <c r="P147" s="35" t="s">
        <v>84</v>
      </c>
      <c r="Q147" s="38"/>
      <c r="R147" s="38"/>
    </row>
    <row r="148" spans="1:18" s="9" customFormat="1" ht="18">
      <c r="A148" s="19"/>
      <c r="B148" s="18"/>
      <c r="C148" s="19"/>
      <c r="D148" s="20"/>
      <c r="E148" s="19"/>
      <c r="F148" s="19"/>
      <c r="G148" s="18"/>
      <c r="H148" s="21"/>
      <c r="I148" s="20"/>
      <c r="J148" s="21"/>
      <c r="K148" s="21"/>
      <c r="L148" s="19"/>
      <c r="M148" s="18"/>
      <c r="N148" s="21"/>
      <c r="O148" s="20"/>
      <c r="P148" s="21"/>
      <c r="Q148" s="21"/>
      <c r="R148" s="21"/>
    </row>
    <row r="149" spans="1:18" s="9" customFormat="1" ht="18">
      <c r="A149" s="19">
        <v>1997</v>
      </c>
      <c r="B149" s="18">
        <v>0</v>
      </c>
      <c r="C149" s="21">
        <v>0</v>
      </c>
      <c r="D149" s="20">
        <v>0</v>
      </c>
      <c r="E149" s="21">
        <v>0</v>
      </c>
      <c r="F149" s="19"/>
      <c r="G149" s="18">
        <v>0</v>
      </c>
      <c r="H149" s="21">
        <v>0</v>
      </c>
      <c r="I149" s="18">
        <v>0</v>
      </c>
      <c r="J149" s="21">
        <v>0</v>
      </c>
      <c r="K149" s="21"/>
      <c r="L149" s="19"/>
      <c r="M149" s="49">
        <v>0</v>
      </c>
      <c r="N149" s="50">
        <v>0</v>
      </c>
      <c r="O149" s="49">
        <v>0</v>
      </c>
      <c r="P149" s="50">
        <v>0</v>
      </c>
      <c r="Q149" s="21"/>
      <c r="R149" s="21"/>
    </row>
    <row r="150" spans="1:18" s="9" customFormat="1" ht="18">
      <c r="A150" s="19">
        <v>1998</v>
      </c>
      <c r="B150" s="18">
        <v>76313279.93</v>
      </c>
      <c r="C150" s="21">
        <v>0.41250423822455434</v>
      </c>
      <c r="D150" s="20">
        <v>1506</v>
      </c>
      <c r="E150" s="21">
        <v>0.4040783471961363</v>
      </c>
      <c r="F150" s="19"/>
      <c r="G150" s="18">
        <v>66384981.189999975</v>
      </c>
      <c r="H150" s="21">
        <v>0.40967469056829087</v>
      </c>
      <c r="I150" s="20">
        <v>1524</v>
      </c>
      <c r="J150" s="21">
        <v>0.40945728103170337</v>
      </c>
      <c r="K150" s="21"/>
      <c r="L150" s="19"/>
      <c r="M150" s="49">
        <v>63815867.56999998</v>
      </c>
      <c r="N150" s="50">
        <v>0.4015537215810575</v>
      </c>
      <c r="O150" s="51">
        <v>1245</v>
      </c>
      <c r="P150" s="50">
        <v>0.3923731484399622</v>
      </c>
      <c r="Q150" s="21"/>
      <c r="R150" s="21"/>
    </row>
    <row r="151" spans="1:18" s="9" customFormat="1" ht="18">
      <c r="A151" s="28">
        <v>1999</v>
      </c>
      <c r="B151" s="18">
        <v>108686710.03</v>
      </c>
      <c r="C151" s="21">
        <v>0.5874957617754456</v>
      </c>
      <c r="D151" s="20">
        <v>2221</v>
      </c>
      <c r="E151" s="21">
        <v>0.5959216528038637</v>
      </c>
      <c r="F151" s="19"/>
      <c r="G151" s="18">
        <v>95658178.22000001</v>
      </c>
      <c r="H151" s="21">
        <v>0.5903253094317091</v>
      </c>
      <c r="I151" s="20">
        <v>2198</v>
      </c>
      <c r="J151" s="21">
        <v>0.5905427189682966</v>
      </c>
      <c r="K151" s="21"/>
      <c r="L151" s="19"/>
      <c r="M151" s="49">
        <v>95106498.58000003</v>
      </c>
      <c r="N151" s="50">
        <v>0.5984462784189425</v>
      </c>
      <c r="O151" s="51">
        <v>1928</v>
      </c>
      <c r="P151" s="50">
        <v>0.6076268515600378</v>
      </c>
      <c r="Q151" s="21"/>
      <c r="R151" s="21"/>
    </row>
    <row r="152" spans="1:18" s="9" customFormat="1" ht="18">
      <c r="A152" s="28"/>
      <c r="B152" s="18"/>
      <c r="C152" s="21"/>
      <c r="D152" s="20"/>
      <c r="E152" s="21"/>
      <c r="F152" s="19"/>
      <c r="G152" s="18"/>
      <c r="H152" s="21"/>
      <c r="I152" s="20"/>
      <c r="J152" s="21"/>
      <c r="K152" s="21"/>
      <c r="L152" s="19"/>
      <c r="M152" s="49"/>
      <c r="N152" s="50"/>
      <c r="O152" s="51"/>
      <c r="P152" s="50"/>
      <c r="Q152" s="21"/>
      <c r="R152" s="21"/>
    </row>
    <row r="153" spans="1:18" s="9" customFormat="1" ht="18">
      <c r="A153" s="19"/>
      <c r="B153" s="18"/>
      <c r="C153" s="19"/>
      <c r="D153" s="20"/>
      <c r="E153" s="19"/>
      <c r="F153" s="19"/>
      <c r="G153" s="18"/>
      <c r="H153" s="21"/>
      <c r="I153" s="20"/>
      <c r="J153" s="21"/>
      <c r="K153" s="21"/>
      <c r="L153" s="19"/>
      <c r="M153" s="49"/>
      <c r="N153" s="50"/>
      <c r="O153" s="51"/>
      <c r="P153" s="50"/>
      <c r="Q153" s="21"/>
      <c r="R153" s="21"/>
    </row>
    <row r="154" spans="1:18" s="10" customFormat="1" ht="18.75" thickBot="1">
      <c r="A154" s="22"/>
      <c r="B154" s="23">
        <v>184999989.96</v>
      </c>
      <c r="C154" s="24"/>
      <c r="D154" s="25">
        <v>3727</v>
      </c>
      <c r="E154" s="22"/>
      <c r="F154" s="22"/>
      <c r="G154" s="23">
        <v>162043159.41</v>
      </c>
      <c r="H154" s="26"/>
      <c r="I154" s="25">
        <v>3722</v>
      </c>
      <c r="J154" s="26"/>
      <c r="K154" s="26"/>
      <c r="L154" s="22"/>
      <c r="M154" s="52">
        <v>158922366.15</v>
      </c>
      <c r="N154" s="53"/>
      <c r="O154" s="54">
        <v>3173</v>
      </c>
      <c r="P154" s="53"/>
      <c r="Q154" s="26"/>
      <c r="R154" s="26"/>
    </row>
    <row r="155" spans="1:18" s="9" customFormat="1" ht="18.75" thickTop="1">
      <c r="A155" s="19"/>
      <c r="B155" s="18"/>
      <c r="C155" s="19"/>
      <c r="D155" s="20"/>
      <c r="E155" s="19"/>
      <c r="F155" s="19"/>
      <c r="G155" s="19"/>
      <c r="H155" s="18"/>
      <c r="I155" s="21"/>
      <c r="J155" s="20"/>
      <c r="K155" s="21"/>
      <c r="L155" s="19"/>
      <c r="M155" s="49"/>
      <c r="N155" s="50"/>
      <c r="O155" s="51"/>
      <c r="P155" s="50"/>
      <c r="Q155" s="21"/>
      <c r="R155" s="21"/>
    </row>
    <row r="156" spans="1:18" s="9" customFormat="1" ht="18">
      <c r="A156" s="19"/>
      <c r="B156" s="18"/>
      <c r="C156" s="19"/>
      <c r="D156" s="20"/>
      <c r="E156" s="19"/>
      <c r="F156" s="19"/>
      <c r="G156" s="19"/>
      <c r="H156" s="18"/>
      <c r="I156" s="21"/>
      <c r="J156" s="20"/>
      <c r="K156" s="21"/>
      <c r="L156" s="19"/>
      <c r="M156" s="19"/>
      <c r="N156" s="18"/>
      <c r="O156" s="21"/>
      <c r="P156" s="20"/>
      <c r="Q156" s="21"/>
      <c r="R156" s="21"/>
    </row>
    <row r="157" spans="1:18" s="9" customFormat="1" ht="18">
      <c r="A157" s="19"/>
      <c r="B157" s="18"/>
      <c r="C157" s="19"/>
      <c r="D157" s="20"/>
      <c r="E157" s="19"/>
      <c r="F157" s="19"/>
      <c r="G157" s="19"/>
      <c r="H157" s="18"/>
      <c r="I157" s="21"/>
      <c r="J157" s="20"/>
      <c r="K157" s="21"/>
      <c r="L157" s="19"/>
      <c r="M157" s="19"/>
      <c r="N157" s="18"/>
      <c r="O157" s="21"/>
      <c r="P157" s="20"/>
      <c r="Q157" s="21"/>
      <c r="R157" s="21"/>
    </row>
    <row r="158" spans="1:18" s="9" customFormat="1" ht="18">
      <c r="A158" s="19"/>
      <c r="B158" s="18"/>
      <c r="C158" s="19"/>
      <c r="D158" s="20"/>
      <c r="E158" s="19"/>
      <c r="F158" s="19"/>
      <c r="G158" s="19"/>
      <c r="H158" s="18"/>
      <c r="I158" s="21"/>
      <c r="J158" s="20"/>
      <c r="K158" s="21"/>
      <c r="L158" s="19"/>
      <c r="M158" s="19"/>
      <c r="N158" s="18"/>
      <c r="O158" s="21"/>
      <c r="P158" s="20"/>
      <c r="Q158" s="21"/>
      <c r="R158" s="21"/>
    </row>
    <row r="159" spans="1:18" s="9" customFormat="1" ht="18.75">
      <c r="A159" s="17" t="s">
        <v>99</v>
      </c>
      <c r="B159" s="18"/>
      <c r="C159" s="19"/>
      <c r="D159" s="20"/>
      <c r="E159" s="19"/>
      <c r="F159" s="19"/>
      <c r="G159" s="17" t="s">
        <v>99</v>
      </c>
      <c r="H159" s="18"/>
      <c r="I159" s="21"/>
      <c r="J159" s="20"/>
      <c r="K159" s="21"/>
      <c r="L159" s="19"/>
      <c r="M159" s="17" t="s">
        <v>99</v>
      </c>
      <c r="N159" s="18"/>
      <c r="O159" s="21"/>
      <c r="P159" s="20"/>
      <c r="Q159" s="21"/>
      <c r="R159" s="21"/>
    </row>
    <row r="160" spans="1:18" s="9" customFormat="1" ht="18">
      <c r="A160" s="19"/>
      <c r="B160" s="18"/>
      <c r="C160" s="19"/>
      <c r="D160" s="20"/>
      <c r="E160" s="19"/>
      <c r="F160" s="19"/>
      <c r="G160" s="19"/>
      <c r="H160" s="18"/>
      <c r="I160" s="21"/>
      <c r="J160" s="20"/>
      <c r="K160" s="21"/>
      <c r="L160" s="19"/>
      <c r="M160" s="19"/>
      <c r="N160" s="18"/>
      <c r="O160" s="21"/>
      <c r="P160" s="20"/>
      <c r="Q160" s="21"/>
      <c r="R160" s="21"/>
    </row>
    <row r="161" spans="1:18" s="41" customFormat="1" ht="72">
      <c r="A161" s="33" t="s">
        <v>95</v>
      </c>
      <c r="B161" s="34" t="s">
        <v>83</v>
      </c>
      <c r="C161" s="35" t="s">
        <v>84</v>
      </c>
      <c r="D161" s="36" t="s">
        <v>85</v>
      </c>
      <c r="E161" s="35" t="s">
        <v>84</v>
      </c>
      <c r="F161" s="40"/>
      <c r="G161" s="34" t="s">
        <v>83</v>
      </c>
      <c r="H161" s="35" t="s">
        <v>84</v>
      </c>
      <c r="I161" s="36" t="s">
        <v>85</v>
      </c>
      <c r="J161" s="35" t="s">
        <v>84</v>
      </c>
      <c r="K161" s="38"/>
      <c r="L161" s="40"/>
      <c r="M161" s="34" t="s">
        <v>83</v>
      </c>
      <c r="N161" s="35" t="s">
        <v>84</v>
      </c>
      <c r="O161" s="36" t="s">
        <v>85</v>
      </c>
      <c r="P161" s="35" t="s">
        <v>84</v>
      </c>
      <c r="Q161" s="38"/>
      <c r="R161" s="38"/>
    </row>
    <row r="162" spans="1:18" s="9" customFormat="1" ht="18">
      <c r="A162" s="19"/>
      <c r="B162" s="18"/>
      <c r="C162" s="19"/>
      <c r="D162" s="20"/>
      <c r="E162" s="19"/>
      <c r="F162" s="19"/>
      <c r="G162" s="18"/>
      <c r="H162" s="21"/>
      <c r="I162" s="20"/>
      <c r="J162" s="21"/>
      <c r="K162" s="21"/>
      <c r="L162" s="19"/>
      <c r="M162" s="18"/>
      <c r="N162" s="21"/>
      <c r="O162" s="20"/>
      <c r="P162" s="21"/>
      <c r="Q162" s="21"/>
      <c r="R162" s="21"/>
    </row>
    <row r="163" spans="1:18" s="9" customFormat="1" ht="18">
      <c r="A163" s="19" t="s">
        <v>67</v>
      </c>
      <c r="B163" s="18">
        <v>3278126.26</v>
      </c>
      <c r="C163" s="21">
        <v>0.017719602367053014</v>
      </c>
      <c r="D163" s="20">
        <v>66</v>
      </c>
      <c r="E163" s="21">
        <v>0.017708612825328682</v>
      </c>
      <c r="F163" s="19"/>
      <c r="G163" s="18">
        <v>3252404.29</v>
      </c>
      <c r="H163" s="21">
        <v>0.020071222394342482</v>
      </c>
      <c r="I163" s="20">
        <v>92</v>
      </c>
      <c r="J163" s="21">
        <v>0.024717893605588393</v>
      </c>
      <c r="K163" s="21"/>
      <c r="L163" s="19"/>
      <c r="M163" s="49">
        <v>3042337.51</v>
      </c>
      <c r="N163" s="50">
        <v>0.019143545264915518</v>
      </c>
      <c r="O163" s="51">
        <v>83</v>
      </c>
      <c r="P163" s="50">
        <v>0.02615820989599748</v>
      </c>
      <c r="Q163" s="21"/>
      <c r="R163" s="21"/>
    </row>
    <row r="164" spans="1:18" s="9" customFormat="1" ht="18">
      <c r="A164" s="19" t="s">
        <v>68</v>
      </c>
      <c r="B164" s="18">
        <v>23504249.91</v>
      </c>
      <c r="C164" s="21">
        <v>0.12705000640855169</v>
      </c>
      <c r="D164" s="20">
        <v>500</v>
      </c>
      <c r="E164" s="21">
        <v>0.13415615776764153</v>
      </c>
      <c r="F164" s="19"/>
      <c r="G164" s="18">
        <v>22467477.029999997</v>
      </c>
      <c r="H164" s="21">
        <v>0.13865119090373332</v>
      </c>
      <c r="I164" s="20">
        <v>580</v>
      </c>
      <c r="J164" s="21">
        <v>0.15583019881783988</v>
      </c>
      <c r="K164" s="21"/>
      <c r="L164" s="19"/>
      <c r="M164" s="49">
        <v>22550157.849999994</v>
      </c>
      <c r="N164" s="50">
        <v>0.14189417384281758</v>
      </c>
      <c r="O164" s="51">
        <v>505</v>
      </c>
      <c r="P164" s="50">
        <v>0.15915537346359912</v>
      </c>
      <c r="Q164" s="21"/>
      <c r="R164" s="21"/>
    </row>
    <row r="165" spans="1:18" s="9" customFormat="1" ht="18">
      <c r="A165" s="19" t="s">
        <v>69</v>
      </c>
      <c r="B165" s="18">
        <v>38796690.48</v>
      </c>
      <c r="C165" s="21">
        <v>0.2097118518135513</v>
      </c>
      <c r="D165" s="20">
        <v>828</v>
      </c>
      <c r="E165" s="21">
        <v>0.22216259726321438</v>
      </c>
      <c r="F165" s="19"/>
      <c r="G165" s="18">
        <v>33236510.09000004</v>
      </c>
      <c r="H165" s="21">
        <v>0.205108998189213</v>
      </c>
      <c r="I165" s="20">
        <v>789</v>
      </c>
      <c r="J165" s="21">
        <v>0.2119828049435787</v>
      </c>
      <c r="K165" s="21"/>
      <c r="L165" s="19"/>
      <c r="M165" s="49">
        <v>32585617.289999988</v>
      </c>
      <c r="N165" s="50">
        <v>0.20504110327204567</v>
      </c>
      <c r="O165" s="51">
        <v>686</v>
      </c>
      <c r="P165" s="50">
        <v>0.21619918058619603</v>
      </c>
      <c r="Q165" s="21"/>
      <c r="R165" s="21"/>
    </row>
    <row r="166" spans="1:18" s="9" customFormat="1" ht="18">
      <c r="A166" s="19" t="s">
        <v>70</v>
      </c>
      <c r="B166" s="18">
        <v>47984817.06</v>
      </c>
      <c r="C166" s="21">
        <v>0.25937740358999534</v>
      </c>
      <c r="D166" s="20">
        <v>922</v>
      </c>
      <c r="E166" s="21">
        <v>0.247383954923531</v>
      </c>
      <c r="F166" s="19"/>
      <c r="G166" s="18">
        <v>42886380.70999997</v>
      </c>
      <c r="H166" s="21">
        <v>0.2646602353727828</v>
      </c>
      <c r="I166" s="20">
        <v>926</v>
      </c>
      <c r="J166" s="21">
        <v>0.24879097259537883</v>
      </c>
      <c r="K166" s="21"/>
      <c r="L166" s="19"/>
      <c r="M166" s="49">
        <v>41450014.25999999</v>
      </c>
      <c r="N166" s="50">
        <v>0.2608192620343767</v>
      </c>
      <c r="O166" s="51">
        <v>763</v>
      </c>
      <c r="P166" s="50">
        <v>0.24046643554995273</v>
      </c>
      <c r="Q166" s="21"/>
      <c r="R166" s="21"/>
    </row>
    <row r="167" spans="1:18" s="9" customFormat="1" ht="18">
      <c r="A167" s="19" t="s">
        <v>71</v>
      </c>
      <c r="B167" s="18">
        <v>65710793.17</v>
      </c>
      <c r="C167" s="21">
        <v>0.3551934958710416</v>
      </c>
      <c r="D167" s="20">
        <v>1279</v>
      </c>
      <c r="E167" s="21">
        <v>0.34317145156962703</v>
      </c>
      <c r="F167" s="19"/>
      <c r="G167" s="18">
        <v>58550156.71</v>
      </c>
      <c r="H167" s="21">
        <v>0.361324457775209</v>
      </c>
      <c r="I167" s="20">
        <v>1280</v>
      </c>
      <c r="J167" s="21">
        <v>0.34390112842557763</v>
      </c>
      <c r="K167" s="21"/>
      <c r="L167" s="19"/>
      <c r="M167" s="49">
        <v>57654678.989999965</v>
      </c>
      <c r="N167" s="50">
        <v>0.36278517861722637</v>
      </c>
      <c r="O167" s="51">
        <v>1088</v>
      </c>
      <c r="P167" s="50">
        <v>0.3428931610463284</v>
      </c>
      <c r="Q167" s="21"/>
      <c r="R167" s="21"/>
    </row>
    <row r="168" spans="1:18" s="9" customFormat="1" ht="18">
      <c r="A168" s="19" t="s">
        <v>72</v>
      </c>
      <c r="B168" s="18">
        <v>4496957.96</v>
      </c>
      <c r="C168" s="21">
        <v>0.0243078821840602</v>
      </c>
      <c r="D168" s="20">
        <v>89</v>
      </c>
      <c r="E168" s="21">
        <v>0.02387979608264019</v>
      </c>
      <c r="F168" s="19"/>
      <c r="G168" s="18">
        <v>564293.17</v>
      </c>
      <c r="H168" s="21">
        <v>0.0034823634151209737</v>
      </c>
      <c r="I168" s="20">
        <v>16</v>
      </c>
      <c r="J168" s="21">
        <v>0.004298764105319721</v>
      </c>
      <c r="K168" s="21"/>
      <c r="L168" s="19"/>
      <c r="M168" s="49">
        <v>562945.25</v>
      </c>
      <c r="N168" s="50">
        <v>0.0035422657215452005</v>
      </c>
      <c r="O168" s="51">
        <v>13</v>
      </c>
      <c r="P168" s="50">
        <v>0.0040970690198550265</v>
      </c>
      <c r="Q168" s="21"/>
      <c r="R168" s="21"/>
    </row>
    <row r="169" spans="1:18" s="9" customFormat="1" ht="18">
      <c r="A169" s="19" t="s">
        <v>73</v>
      </c>
      <c r="B169" s="18">
        <v>1228355.12</v>
      </c>
      <c r="C169" s="21">
        <v>0.006639757765746854</v>
      </c>
      <c r="D169" s="20">
        <v>43</v>
      </c>
      <c r="E169" s="21">
        <v>0.011537429568017172</v>
      </c>
      <c r="F169" s="19"/>
      <c r="G169" s="18">
        <v>1085937.41</v>
      </c>
      <c r="H169" s="21">
        <v>0.006701531949598513</v>
      </c>
      <c r="I169" s="20">
        <v>39</v>
      </c>
      <c r="J169" s="21">
        <v>0.01047823750671682</v>
      </c>
      <c r="K169" s="21"/>
      <c r="L169" s="19"/>
      <c r="M169" s="49">
        <v>1076615</v>
      </c>
      <c r="N169" s="50">
        <v>0.006774471247073114</v>
      </c>
      <c r="O169" s="51">
        <v>35</v>
      </c>
      <c r="P169" s="50">
        <v>0.011030570438071227</v>
      </c>
      <c r="Q169" s="21"/>
      <c r="R169" s="21"/>
    </row>
    <row r="170" spans="1:18" s="9" customFormat="1" ht="18">
      <c r="A170" s="19"/>
      <c r="B170" s="18"/>
      <c r="C170" s="19"/>
      <c r="D170" s="20"/>
      <c r="E170" s="19"/>
      <c r="F170" s="19"/>
      <c r="G170" s="18"/>
      <c r="H170" s="21"/>
      <c r="I170" s="20"/>
      <c r="J170" s="21"/>
      <c r="K170" s="21"/>
      <c r="L170" s="19"/>
      <c r="M170" s="49"/>
      <c r="N170" s="50"/>
      <c r="O170" s="51"/>
      <c r="P170" s="50"/>
      <c r="Q170" s="21"/>
      <c r="R170" s="21"/>
    </row>
    <row r="171" spans="1:18" s="10" customFormat="1" ht="18.75" thickBot="1">
      <c r="A171" s="22"/>
      <c r="B171" s="23">
        <v>184999989.96</v>
      </c>
      <c r="C171" s="24"/>
      <c r="D171" s="25">
        <v>3727</v>
      </c>
      <c r="E171" s="29"/>
      <c r="F171" s="22"/>
      <c r="G171" s="23">
        <v>162043159.41</v>
      </c>
      <c r="H171" s="26"/>
      <c r="I171" s="25">
        <v>3722</v>
      </c>
      <c r="J171" s="26"/>
      <c r="K171" s="26"/>
      <c r="L171" s="22"/>
      <c r="M171" s="52">
        <v>158922366.14999992</v>
      </c>
      <c r="N171" s="53"/>
      <c r="O171" s="54">
        <v>3173</v>
      </c>
      <c r="P171" s="53"/>
      <c r="Q171" s="26"/>
      <c r="R171" s="26"/>
    </row>
    <row r="172" spans="1:18" s="9" customFormat="1" ht="18.75" thickTop="1">
      <c r="A172" s="19"/>
      <c r="B172" s="18"/>
      <c r="C172" s="19"/>
      <c r="D172" s="20"/>
      <c r="E172" s="19"/>
      <c r="F172" s="19"/>
      <c r="G172" s="19"/>
      <c r="H172" s="18"/>
      <c r="I172" s="21"/>
      <c r="J172" s="20"/>
      <c r="K172" s="21"/>
      <c r="L172" s="19"/>
      <c r="M172" s="19"/>
      <c r="N172" s="18"/>
      <c r="O172" s="21"/>
      <c r="P172" s="20"/>
      <c r="Q172" s="21"/>
      <c r="R172" s="21"/>
    </row>
    <row r="173" spans="1:18" s="9" customFormat="1" ht="18">
      <c r="A173" s="22" t="s">
        <v>101</v>
      </c>
      <c r="B173" s="18"/>
      <c r="C173" s="19"/>
      <c r="D173" s="30">
        <v>18.652</v>
      </c>
      <c r="E173" s="19"/>
      <c r="F173" s="19"/>
      <c r="G173" s="22" t="s">
        <v>101</v>
      </c>
      <c r="H173" s="18"/>
      <c r="I173" s="19"/>
      <c r="J173" s="30">
        <v>16.83906034123904</v>
      </c>
      <c r="K173" s="21"/>
      <c r="L173" s="19"/>
      <c r="M173" s="22" t="s">
        <v>101</v>
      </c>
      <c r="N173" s="18"/>
      <c r="O173" s="19"/>
      <c r="P173" s="30">
        <v>16.61</v>
      </c>
      <c r="Q173" s="21"/>
      <c r="R173" s="21"/>
    </row>
    <row r="174" spans="1:18" s="9" customFormat="1" ht="18">
      <c r="A174" s="19"/>
      <c r="B174" s="18"/>
      <c r="C174" s="19"/>
      <c r="D174" s="20"/>
      <c r="E174" s="19"/>
      <c r="F174" s="19"/>
      <c r="G174" s="19"/>
      <c r="H174" s="18"/>
      <c r="I174" s="21"/>
      <c r="J174" s="20"/>
      <c r="K174" s="21"/>
      <c r="L174" s="19"/>
      <c r="M174" s="19"/>
      <c r="N174" s="18"/>
      <c r="O174" s="21"/>
      <c r="P174" s="20"/>
      <c r="Q174" s="21"/>
      <c r="R174" s="21"/>
    </row>
    <row r="175" spans="1:18" s="9" customFormat="1" ht="18">
      <c r="A175" s="19"/>
      <c r="B175" s="18"/>
      <c r="C175" s="19"/>
      <c r="D175" s="20"/>
      <c r="E175" s="19"/>
      <c r="F175" s="19"/>
      <c r="G175" s="19"/>
      <c r="H175" s="18"/>
      <c r="I175" s="21"/>
      <c r="J175" s="20"/>
      <c r="K175" s="21"/>
      <c r="L175" s="19"/>
      <c r="M175" s="19"/>
      <c r="N175" s="18"/>
      <c r="O175" s="21"/>
      <c r="P175" s="20"/>
      <c r="Q175" s="21"/>
      <c r="R175" s="21"/>
    </row>
    <row r="176" spans="1:18" s="9" customFormat="1" ht="18.75">
      <c r="A176" s="17" t="s">
        <v>102</v>
      </c>
      <c r="B176" s="18"/>
      <c r="C176" s="19"/>
      <c r="D176" s="20"/>
      <c r="E176" s="19"/>
      <c r="F176" s="19"/>
      <c r="G176" s="17" t="s">
        <v>102</v>
      </c>
      <c r="H176" s="18"/>
      <c r="I176" s="21"/>
      <c r="J176" s="20"/>
      <c r="K176" s="21"/>
      <c r="L176" s="19"/>
      <c r="M176" s="17" t="s">
        <v>102</v>
      </c>
      <c r="N176" s="18"/>
      <c r="O176" s="21"/>
      <c r="P176" s="20"/>
      <c r="Q176" s="21"/>
      <c r="R176" s="21"/>
    </row>
    <row r="177" spans="1:18" s="9" customFormat="1" ht="18">
      <c r="A177" s="19"/>
      <c r="B177" s="18"/>
      <c r="C177" s="19"/>
      <c r="D177" s="20"/>
      <c r="E177" s="19"/>
      <c r="F177" s="19"/>
      <c r="G177" s="19"/>
      <c r="H177" s="18"/>
      <c r="I177" s="21"/>
      <c r="J177" s="20"/>
      <c r="K177" s="21"/>
      <c r="L177" s="19"/>
      <c r="M177" s="19"/>
      <c r="N177" s="18"/>
      <c r="O177" s="21"/>
      <c r="P177" s="20"/>
      <c r="Q177" s="21"/>
      <c r="R177" s="21"/>
    </row>
    <row r="178" spans="1:18" s="41" customFormat="1" ht="72">
      <c r="A178" s="33" t="s">
        <v>100</v>
      </c>
      <c r="B178" s="34" t="s">
        <v>83</v>
      </c>
      <c r="C178" s="35" t="s">
        <v>84</v>
      </c>
      <c r="D178" s="36" t="s">
        <v>85</v>
      </c>
      <c r="E178" s="35" t="s">
        <v>84</v>
      </c>
      <c r="F178" s="40"/>
      <c r="G178" s="34" t="s">
        <v>83</v>
      </c>
      <c r="H178" s="35" t="s">
        <v>84</v>
      </c>
      <c r="I178" s="36" t="s">
        <v>85</v>
      </c>
      <c r="J178" s="35" t="s">
        <v>84</v>
      </c>
      <c r="K178" s="38"/>
      <c r="L178" s="40"/>
      <c r="M178" s="34" t="s">
        <v>83</v>
      </c>
      <c r="N178" s="35" t="s">
        <v>84</v>
      </c>
      <c r="O178" s="36" t="s">
        <v>85</v>
      </c>
      <c r="P178" s="35" t="s">
        <v>84</v>
      </c>
      <c r="Q178" s="38"/>
      <c r="R178" s="38"/>
    </row>
    <row r="179" spans="1:18" s="9" customFormat="1" ht="18">
      <c r="A179" s="19"/>
      <c r="B179" s="18"/>
      <c r="C179" s="19"/>
      <c r="D179" s="20"/>
      <c r="E179" s="19"/>
      <c r="F179" s="19"/>
      <c r="G179" s="18"/>
      <c r="H179" s="21"/>
      <c r="I179" s="20"/>
      <c r="J179" s="21"/>
      <c r="K179" s="21"/>
      <c r="L179" s="19"/>
      <c r="M179" s="18"/>
      <c r="N179" s="21"/>
      <c r="O179" s="20"/>
      <c r="P179" s="21"/>
      <c r="Q179" s="21"/>
      <c r="R179" s="21"/>
    </row>
    <row r="180" spans="1:18" s="9" customFormat="1" ht="18">
      <c r="A180" s="19" t="s">
        <v>18</v>
      </c>
      <c r="B180" s="18">
        <v>91663816.5</v>
      </c>
      <c r="C180" s="21">
        <v>0.4954801160790291</v>
      </c>
      <c r="D180" s="20">
        <v>1911</v>
      </c>
      <c r="E180" s="21">
        <v>0.5127448349879259</v>
      </c>
      <c r="F180" s="60"/>
      <c r="G180" s="18">
        <v>84830073.25</v>
      </c>
      <c r="H180" s="21">
        <f>+G180/$G$183</f>
        <v>0.5235029578469511</v>
      </c>
      <c r="I180" s="20">
        <v>2110</v>
      </c>
      <c r="J180" s="21">
        <f>+I180/$I$183</f>
        <v>0.5668995163890381</v>
      </c>
      <c r="K180" s="21"/>
      <c r="L180" s="60"/>
      <c r="M180" s="49">
        <v>84099670.14</v>
      </c>
      <c r="N180" s="50">
        <f>+M180/$M$183</f>
        <v>0.5291871256222169</v>
      </c>
      <c r="O180" s="51">
        <v>1752</v>
      </c>
      <c r="P180" s="50">
        <f>+O180/$O$183</f>
        <v>0.5521588402143083</v>
      </c>
      <c r="Q180" s="21"/>
      <c r="R180" s="21"/>
    </row>
    <row r="181" spans="1:18" s="9" customFormat="1" ht="18">
      <c r="A181" s="19" t="s">
        <v>19</v>
      </c>
      <c r="B181" s="18">
        <v>93336173.46</v>
      </c>
      <c r="C181" s="21">
        <v>0.504519883920971</v>
      </c>
      <c r="D181" s="20">
        <v>1816</v>
      </c>
      <c r="E181" s="21">
        <v>0.48725516501207405</v>
      </c>
      <c r="F181" s="19"/>
      <c r="G181" s="18">
        <v>77213086.16</v>
      </c>
      <c r="H181" s="21">
        <f>+G181/$G$183</f>
        <v>0.47649704215304894</v>
      </c>
      <c r="I181" s="20">
        <v>1612</v>
      </c>
      <c r="J181" s="21">
        <f>+I181/$I$183</f>
        <v>0.4331004836109619</v>
      </c>
      <c r="K181" s="21"/>
      <c r="L181" s="19"/>
      <c r="M181" s="49">
        <v>74822696.01</v>
      </c>
      <c r="N181" s="50">
        <f>+M181/$M$183</f>
        <v>0.47081287437778313</v>
      </c>
      <c r="O181" s="51">
        <v>1421</v>
      </c>
      <c r="P181" s="50">
        <f>+O181/$O$183</f>
        <v>0.4478411597856918</v>
      </c>
      <c r="Q181" s="21"/>
      <c r="R181" s="21"/>
    </row>
    <row r="182" spans="1:18" s="9" customFormat="1" ht="18">
      <c r="A182" s="19"/>
      <c r="B182" s="18"/>
      <c r="C182" s="19"/>
      <c r="D182" s="20"/>
      <c r="E182" s="19"/>
      <c r="F182" s="19"/>
      <c r="G182" s="18"/>
      <c r="H182" s="21"/>
      <c r="I182" s="20"/>
      <c r="J182" s="21"/>
      <c r="K182" s="21"/>
      <c r="L182" s="19"/>
      <c r="M182" s="49"/>
      <c r="N182" s="50"/>
      <c r="O182" s="51"/>
      <c r="P182" s="50"/>
      <c r="Q182" s="21"/>
      <c r="R182" s="21"/>
    </row>
    <row r="183" spans="1:18" s="10" customFormat="1" ht="18.75" thickBot="1">
      <c r="A183" s="22"/>
      <c r="B183" s="23">
        <v>184999989.95999998</v>
      </c>
      <c r="C183" s="22"/>
      <c r="D183" s="25">
        <v>3727</v>
      </c>
      <c r="E183" s="22"/>
      <c r="F183" s="22"/>
      <c r="G183" s="23">
        <f>SUM(G180:G182)</f>
        <v>162043159.41</v>
      </c>
      <c r="H183" s="26"/>
      <c r="I183" s="25">
        <f>SUM(I180:I182)</f>
        <v>3722</v>
      </c>
      <c r="J183" s="26"/>
      <c r="K183" s="26"/>
      <c r="L183" s="22"/>
      <c r="M183" s="52">
        <f>SUM(M180:M182)</f>
        <v>158922366.15</v>
      </c>
      <c r="N183" s="53"/>
      <c r="O183" s="54">
        <f>SUM(O180:O182)</f>
        <v>3173</v>
      </c>
      <c r="P183" s="53"/>
      <c r="Q183" s="26"/>
      <c r="R183" s="26"/>
    </row>
    <row r="184" spans="1:18" s="9" customFormat="1" ht="18.75" thickTop="1">
      <c r="A184" s="19"/>
      <c r="B184" s="18"/>
      <c r="C184" s="19"/>
      <c r="D184" s="20"/>
      <c r="E184" s="19"/>
      <c r="F184" s="19"/>
      <c r="G184" s="19"/>
      <c r="H184" s="18"/>
      <c r="I184" s="21"/>
      <c r="J184" s="20"/>
      <c r="K184" s="21"/>
      <c r="L184" s="19"/>
      <c r="M184" s="19"/>
      <c r="N184" s="18"/>
      <c r="O184" s="21"/>
      <c r="P184" s="20"/>
      <c r="Q184" s="21"/>
      <c r="R184" s="21"/>
    </row>
    <row r="185" spans="1:18" s="9" customFormat="1" ht="18">
      <c r="A185" s="19"/>
      <c r="B185" s="18"/>
      <c r="C185" s="19"/>
      <c r="D185" s="20"/>
      <c r="E185" s="19"/>
      <c r="F185" s="19"/>
      <c r="G185" s="19"/>
      <c r="H185" s="18"/>
      <c r="I185" s="21"/>
      <c r="J185" s="20"/>
      <c r="K185" s="21"/>
      <c r="L185" s="19"/>
      <c r="M185" s="19"/>
      <c r="N185" s="18"/>
      <c r="O185" s="21"/>
      <c r="P185" s="20"/>
      <c r="Q185" s="21"/>
      <c r="R185" s="21"/>
    </row>
    <row r="186" spans="1:18" s="9" customFormat="1" ht="18.75">
      <c r="A186" s="17" t="s">
        <v>103</v>
      </c>
      <c r="B186" s="18"/>
      <c r="C186" s="19"/>
      <c r="D186" s="20"/>
      <c r="E186" s="19"/>
      <c r="F186" s="19"/>
      <c r="G186" s="17" t="s">
        <v>103</v>
      </c>
      <c r="H186" s="18"/>
      <c r="I186" s="21"/>
      <c r="J186" s="20"/>
      <c r="K186" s="21"/>
      <c r="L186" s="19"/>
      <c r="M186" s="17" t="s">
        <v>103</v>
      </c>
      <c r="N186" s="18"/>
      <c r="O186" s="21"/>
      <c r="P186" s="20"/>
      <c r="Q186" s="21"/>
      <c r="R186" s="21"/>
    </row>
    <row r="187" spans="1:18" s="9" customFormat="1" ht="18">
      <c r="A187" s="19"/>
      <c r="B187" s="18"/>
      <c r="C187" s="19"/>
      <c r="D187" s="20"/>
      <c r="E187" s="19"/>
      <c r="F187" s="19"/>
      <c r="G187" s="19"/>
      <c r="H187" s="18"/>
      <c r="I187" s="21"/>
      <c r="J187" s="20"/>
      <c r="K187" s="21"/>
      <c r="L187" s="19"/>
      <c r="M187" s="19"/>
      <c r="N187" s="18"/>
      <c r="O187" s="21"/>
      <c r="P187" s="20"/>
      <c r="Q187" s="21"/>
      <c r="R187" s="21"/>
    </row>
    <row r="188" spans="1:18" s="41" customFormat="1" ht="72">
      <c r="A188" s="33" t="s">
        <v>104</v>
      </c>
      <c r="B188" s="34" t="s">
        <v>83</v>
      </c>
      <c r="C188" s="35" t="s">
        <v>84</v>
      </c>
      <c r="D188" s="36" t="s">
        <v>85</v>
      </c>
      <c r="E188" s="35" t="s">
        <v>84</v>
      </c>
      <c r="F188" s="40"/>
      <c r="G188" s="34" t="s">
        <v>83</v>
      </c>
      <c r="H188" s="35" t="s">
        <v>84</v>
      </c>
      <c r="I188" s="36" t="s">
        <v>85</v>
      </c>
      <c r="J188" s="35" t="s">
        <v>84</v>
      </c>
      <c r="K188" s="38"/>
      <c r="L188" s="40"/>
      <c r="M188" s="34" t="s">
        <v>83</v>
      </c>
      <c r="N188" s="35" t="s">
        <v>84</v>
      </c>
      <c r="O188" s="36" t="s">
        <v>85</v>
      </c>
      <c r="P188" s="35" t="s">
        <v>84</v>
      </c>
      <c r="Q188" s="38"/>
      <c r="R188" s="38"/>
    </row>
    <row r="189" spans="1:18" s="9" customFormat="1" ht="18">
      <c r="A189" s="19"/>
      <c r="B189" s="18"/>
      <c r="C189" s="19"/>
      <c r="D189" s="20"/>
      <c r="E189" s="19"/>
      <c r="F189" s="19"/>
      <c r="G189" s="18"/>
      <c r="H189" s="21"/>
      <c r="I189" s="20"/>
      <c r="J189" s="21"/>
      <c r="K189" s="21"/>
      <c r="L189" s="19"/>
      <c r="M189" s="18"/>
      <c r="N189" s="21"/>
      <c r="O189" s="20"/>
      <c r="P189" s="21"/>
      <c r="Q189" s="21"/>
      <c r="R189" s="21"/>
    </row>
    <row r="190" spans="1:18" s="9" customFormat="1" ht="18">
      <c r="A190" s="19" t="s">
        <v>20</v>
      </c>
      <c r="B190" s="18">
        <v>4709000.61</v>
      </c>
      <c r="C190" s="21">
        <v>0.025454058732749998</v>
      </c>
      <c r="D190" s="20">
        <v>129</v>
      </c>
      <c r="E190" s="21">
        <v>0.034612288704051516</v>
      </c>
      <c r="F190" s="19"/>
      <c r="G190" s="18">
        <v>3648073.27</v>
      </c>
      <c r="H190" s="21">
        <v>0.022512972983757255</v>
      </c>
      <c r="I190" s="20">
        <v>114</v>
      </c>
      <c r="J190" s="21">
        <v>0.03062869425040301</v>
      </c>
      <c r="K190" s="21"/>
      <c r="L190" s="19"/>
      <c r="M190" s="49">
        <v>3801675.63</v>
      </c>
      <c r="N190" s="50">
        <v>0.02392158965473595</v>
      </c>
      <c r="O190" s="51">
        <v>108</v>
      </c>
      <c r="P190" s="50">
        <v>0.03403718878033407</v>
      </c>
      <c r="Q190" s="21"/>
      <c r="R190" s="21"/>
    </row>
    <row r="191" spans="1:18" s="9" customFormat="1" ht="18">
      <c r="A191" s="19" t="s">
        <v>21</v>
      </c>
      <c r="B191" s="18">
        <v>9979735.67</v>
      </c>
      <c r="C191" s="21">
        <v>0.05394452006271882</v>
      </c>
      <c r="D191" s="20">
        <v>279</v>
      </c>
      <c r="E191" s="21">
        <v>0.07485913603434398</v>
      </c>
      <c r="F191" s="19"/>
      <c r="G191" s="18">
        <v>8466668.310000002</v>
      </c>
      <c r="H191" s="21">
        <v>0.05224946453048183</v>
      </c>
      <c r="I191" s="20">
        <v>254</v>
      </c>
      <c r="J191" s="21">
        <v>0.06824288017195057</v>
      </c>
      <c r="K191" s="21"/>
      <c r="L191" s="19"/>
      <c r="M191" s="49">
        <v>8661794.5</v>
      </c>
      <c r="N191" s="50">
        <v>0.05450330692801606</v>
      </c>
      <c r="O191" s="51">
        <v>246</v>
      </c>
      <c r="P191" s="50">
        <v>0.07752915222187204</v>
      </c>
      <c r="Q191" s="21"/>
      <c r="R191" s="21"/>
    </row>
    <row r="192" spans="1:18" s="9" customFormat="1" ht="18">
      <c r="A192" s="19" t="s">
        <v>22</v>
      </c>
      <c r="B192" s="18">
        <v>17304183.42</v>
      </c>
      <c r="C192" s="21">
        <v>0.09353613167082575</v>
      </c>
      <c r="D192" s="20">
        <v>440</v>
      </c>
      <c r="E192" s="21">
        <v>0.11805741883552455</v>
      </c>
      <c r="F192" s="19"/>
      <c r="G192" s="18">
        <v>15101642.08</v>
      </c>
      <c r="H192" s="21">
        <v>0.09319518414097311</v>
      </c>
      <c r="I192" s="20">
        <v>426</v>
      </c>
      <c r="J192" s="21">
        <v>0.11445459430413756</v>
      </c>
      <c r="K192" s="21"/>
      <c r="L192" s="19"/>
      <c r="M192" s="49">
        <v>15826300.289999994</v>
      </c>
      <c r="N192" s="50">
        <v>0.09958510355340561</v>
      </c>
      <c r="O192" s="51">
        <v>388</v>
      </c>
      <c r="P192" s="50">
        <v>0.12228175228490387</v>
      </c>
      <c r="Q192" s="21"/>
      <c r="R192" s="21"/>
    </row>
    <row r="193" spans="1:18" s="9" customFormat="1" ht="18">
      <c r="A193" s="19" t="s">
        <v>23</v>
      </c>
      <c r="B193" s="18">
        <v>7736889.28</v>
      </c>
      <c r="C193" s="21">
        <v>0.04182102540477348</v>
      </c>
      <c r="D193" s="20">
        <v>203</v>
      </c>
      <c r="E193" s="21">
        <v>0.05446740005366246</v>
      </c>
      <c r="F193" s="19"/>
      <c r="G193" s="18">
        <v>6500503.360000001</v>
      </c>
      <c r="H193" s="21">
        <v>0.040115876434823734</v>
      </c>
      <c r="I193" s="20">
        <v>187</v>
      </c>
      <c r="J193" s="21">
        <v>0.05024180548092423</v>
      </c>
      <c r="K193" s="21"/>
      <c r="L193" s="19"/>
      <c r="M193" s="49">
        <v>6715158.83</v>
      </c>
      <c r="N193" s="50">
        <v>0.04225433457026338</v>
      </c>
      <c r="O193" s="51">
        <v>181</v>
      </c>
      <c r="P193" s="50">
        <v>0.057043807122596914</v>
      </c>
      <c r="Q193" s="21"/>
      <c r="R193" s="21"/>
    </row>
    <row r="194" spans="1:18" s="9" customFormat="1" ht="18">
      <c r="A194" s="19" t="s">
        <v>24</v>
      </c>
      <c r="B194" s="18">
        <v>10672906.51</v>
      </c>
      <c r="C194" s="21">
        <v>0.05769138967146785</v>
      </c>
      <c r="D194" s="20">
        <v>255</v>
      </c>
      <c r="E194" s="21">
        <v>0.06841964046149718</v>
      </c>
      <c r="F194" s="19"/>
      <c r="G194" s="18">
        <v>9308686.089999996</v>
      </c>
      <c r="H194" s="21">
        <v>0.05744572078138304</v>
      </c>
      <c r="I194" s="20">
        <v>241</v>
      </c>
      <c r="J194" s="21">
        <v>0.06475013433637829</v>
      </c>
      <c r="K194" s="21"/>
      <c r="L194" s="19"/>
      <c r="M194" s="49">
        <v>9819852.88</v>
      </c>
      <c r="N194" s="50">
        <v>0.06179025091239494</v>
      </c>
      <c r="O194" s="51">
        <v>222</v>
      </c>
      <c r="P194" s="50">
        <v>0.06996533249290891</v>
      </c>
      <c r="Q194" s="21"/>
      <c r="R194" s="21"/>
    </row>
    <row r="195" spans="1:18" s="9" customFormat="1" ht="18">
      <c r="A195" s="19" t="s">
        <v>25</v>
      </c>
      <c r="B195" s="18">
        <v>5001300.51</v>
      </c>
      <c r="C195" s="21">
        <v>0.027034058277956456</v>
      </c>
      <c r="D195" s="20">
        <v>131</v>
      </c>
      <c r="E195" s="21">
        <v>0.03514891333512208</v>
      </c>
      <c r="F195" s="19"/>
      <c r="G195" s="18">
        <v>3797896.87</v>
      </c>
      <c r="H195" s="21">
        <v>0.02343756369493266</v>
      </c>
      <c r="I195" s="20">
        <v>125</v>
      </c>
      <c r="J195" s="21">
        <v>0.033584094572810315</v>
      </c>
      <c r="K195" s="21"/>
      <c r="L195" s="19"/>
      <c r="M195" s="49">
        <v>3873730.53</v>
      </c>
      <c r="N195" s="50">
        <v>0.024374986503433706</v>
      </c>
      <c r="O195" s="51">
        <v>98</v>
      </c>
      <c r="P195" s="50">
        <v>0.030885597226599434</v>
      </c>
      <c r="Q195" s="21"/>
      <c r="R195" s="21"/>
    </row>
    <row r="196" spans="1:18" s="9" customFormat="1" ht="18">
      <c r="A196" s="19" t="s">
        <v>13</v>
      </c>
      <c r="B196" s="18">
        <v>63002747.49</v>
      </c>
      <c r="C196" s="21">
        <v>0.340555410319872</v>
      </c>
      <c r="D196" s="20">
        <v>1215</v>
      </c>
      <c r="E196" s="21">
        <v>0.32599946337536895</v>
      </c>
      <c r="F196" s="19"/>
      <c r="G196" s="18">
        <v>56748367.789999954</v>
      </c>
      <c r="H196" s="21">
        <v>0.3502052662798053</v>
      </c>
      <c r="I196" s="20">
        <v>1349</v>
      </c>
      <c r="J196" s="21">
        <v>0.36243954862976896</v>
      </c>
      <c r="K196" s="21"/>
      <c r="L196" s="19"/>
      <c r="M196" s="49">
        <v>53141894.99</v>
      </c>
      <c r="N196" s="50">
        <v>0.3343890245117647</v>
      </c>
      <c r="O196" s="51">
        <v>1007</v>
      </c>
      <c r="P196" s="50">
        <v>0.31736526946107785</v>
      </c>
      <c r="Q196" s="21"/>
      <c r="R196" s="21"/>
    </row>
    <row r="197" spans="1:18" s="9" customFormat="1" ht="18">
      <c r="A197" s="19" t="s">
        <v>26</v>
      </c>
      <c r="B197" s="18">
        <v>16871596.02</v>
      </c>
      <c r="C197" s="21">
        <v>0.09119782127365472</v>
      </c>
      <c r="D197" s="20">
        <v>354</v>
      </c>
      <c r="E197" s="21">
        <v>0.09498255969949021</v>
      </c>
      <c r="F197" s="19"/>
      <c r="G197" s="18">
        <v>13936681.959999993</v>
      </c>
      <c r="H197" s="21">
        <v>0.08600598760690382</v>
      </c>
      <c r="I197" s="20">
        <v>310</v>
      </c>
      <c r="J197" s="21">
        <v>0.08328855454056959</v>
      </c>
      <c r="K197" s="21"/>
      <c r="L197" s="19"/>
      <c r="M197" s="49">
        <v>14412677.329999996</v>
      </c>
      <c r="N197" s="50">
        <v>0.09069004998576782</v>
      </c>
      <c r="O197" s="51">
        <v>300</v>
      </c>
      <c r="P197" s="50">
        <v>0.09454774661203907</v>
      </c>
      <c r="Q197" s="21"/>
      <c r="R197" s="21"/>
    </row>
    <row r="198" spans="1:18" s="9" customFormat="1" ht="18">
      <c r="A198" s="19" t="s">
        <v>27</v>
      </c>
      <c r="B198" s="18">
        <v>42211160.42</v>
      </c>
      <c r="C198" s="21">
        <v>0.228168447085466</v>
      </c>
      <c r="D198" s="20">
        <v>531</v>
      </c>
      <c r="E198" s="21">
        <v>0.14247383954923531</v>
      </c>
      <c r="F198" s="19"/>
      <c r="G198" s="18">
        <v>37882443.53999998</v>
      </c>
      <c r="H198" s="21">
        <v>0.2337799613259219</v>
      </c>
      <c r="I198" s="20">
        <v>513</v>
      </c>
      <c r="J198" s="21">
        <v>0.13782912412681353</v>
      </c>
      <c r="K198" s="21"/>
      <c r="L198" s="19"/>
      <c r="M198" s="49">
        <v>36230173.73</v>
      </c>
      <c r="N198" s="50">
        <v>0.22797403919725112</v>
      </c>
      <c r="O198" s="51">
        <v>457</v>
      </c>
      <c r="P198" s="50">
        <v>0.14402773400567287</v>
      </c>
      <c r="Q198" s="21"/>
      <c r="R198" s="21"/>
    </row>
    <row r="199" spans="1:18" s="9" customFormat="1" ht="18">
      <c r="A199" s="19" t="s">
        <v>28</v>
      </c>
      <c r="B199" s="18">
        <v>5587378.43</v>
      </c>
      <c r="C199" s="21">
        <v>0.03020204720664083</v>
      </c>
      <c r="D199" s="20">
        <v>147</v>
      </c>
      <c r="E199" s="21">
        <v>0.039441910383686614</v>
      </c>
      <c r="F199" s="19"/>
      <c r="G199" s="18">
        <v>4819003.13</v>
      </c>
      <c r="H199" s="21">
        <v>0.029739009949855445</v>
      </c>
      <c r="I199" s="20">
        <v>160</v>
      </c>
      <c r="J199" s="21">
        <v>0.042987641053197204</v>
      </c>
      <c r="K199" s="21"/>
      <c r="L199" s="19"/>
      <c r="M199" s="49">
        <v>4604290.3</v>
      </c>
      <c r="N199" s="50">
        <v>0.028971946564489277</v>
      </c>
      <c r="O199" s="51">
        <v>123</v>
      </c>
      <c r="P199" s="50">
        <v>0.03876457611093602</v>
      </c>
      <c r="Q199" s="21"/>
      <c r="R199" s="21"/>
    </row>
    <row r="200" spans="1:18" s="9" customFormat="1" ht="18">
      <c r="A200" s="19" t="s">
        <v>29</v>
      </c>
      <c r="B200" s="18">
        <v>1923091.6</v>
      </c>
      <c r="C200" s="21">
        <v>0.01039509029387409</v>
      </c>
      <c r="D200" s="20">
        <v>43</v>
      </c>
      <c r="E200" s="21">
        <v>0.011537429568017172</v>
      </c>
      <c r="F200" s="19"/>
      <c r="G200" s="18">
        <v>1833193.01</v>
      </c>
      <c r="H200" s="21">
        <v>0.011312992271161993</v>
      </c>
      <c r="I200" s="20">
        <v>43</v>
      </c>
      <c r="J200" s="21">
        <v>0.01155292853304675</v>
      </c>
      <c r="K200" s="21"/>
      <c r="L200" s="19"/>
      <c r="M200" s="49">
        <v>1834817.14</v>
      </c>
      <c r="N200" s="50">
        <v>0.01154536761847728</v>
      </c>
      <c r="O200" s="51">
        <v>43</v>
      </c>
      <c r="P200" s="50">
        <v>0.013551843681058934</v>
      </c>
      <c r="Q200" s="21"/>
      <c r="R200" s="21"/>
    </row>
    <row r="201" spans="1:18" s="9" customFormat="1" ht="18">
      <c r="A201" s="19"/>
      <c r="B201" s="18"/>
      <c r="C201" s="19"/>
      <c r="D201" s="20"/>
      <c r="E201" s="19"/>
      <c r="F201" s="19"/>
      <c r="G201" s="18"/>
      <c r="H201" s="21"/>
      <c r="I201" s="20"/>
      <c r="J201" s="21"/>
      <c r="K201" s="21"/>
      <c r="L201" s="19"/>
      <c r="M201" s="49"/>
      <c r="N201" s="50"/>
      <c r="O201" s="51"/>
      <c r="P201" s="50"/>
      <c r="Q201" s="21"/>
      <c r="R201" s="21"/>
    </row>
    <row r="202" spans="1:18" s="10" customFormat="1" ht="18.75" thickBot="1">
      <c r="A202" s="22"/>
      <c r="B202" s="23">
        <v>184999989.96</v>
      </c>
      <c r="C202" s="24"/>
      <c r="D202" s="25">
        <v>3727</v>
      </c>
      <c r="E202" s="31"/>
      <c r="F202" s="22"/>
      <c r="G202" s="23">
        <v>162043159.4099999</v>
      </c>
      <c r="H202" s="26"/>
      <c r="I202" s="25">
        <v>3722</v>
      </c>
      <c r="J202" s="26"/>
      <c r="K202" s="26"/>
      <c r="L202" s="22"/>
      <c r="M202" s="52">
        <v>158922366.15</v>
      </c>
      <c r="N202" s="53"/>
      <c r="O202" s="54">
        <v>3173</v>
      </c>
      <c r="P202" s="53"/>
      <c r="Q202" s="26"/>
      <c r="R202" s="26"/>
    </row>
    <row r="203" spans="1:18" s="9" customFormat="1" ht="18.75" thickTop="1">
      <c r="A203" s="19"/>
      <c r="B203" s="18"/>
      <c r="C203" s="19"/>
      <c r="D203" s="20"/>
      <c r="E203" s="19"/>
      <c r="F203" s="19"/>
      <c r="G203" s="18"/>
      <c r="H203" s="21"/>
      <c r="I203" s="20"/>
      <c r="J203" s="21"/>
      <c r="K203" s="21"/>
      <c r="L203" s="19"/>
      <c r="M203" s="18"/>
      <c r="N203" s="21"/>
      <c r="O203" s="20"/>
      <c r="P203" s="21"/>
      <c r="Q203" s="21"/>
      <c r="R203" s="21"/>
    </row>
    <row r="204" spans="1:18" s="9" customFormat="1" ht="18">
      <c r="A204" s="19"/>
      <c r="B204" s="18"/>
      <c r="C204" s="19"/>
      <c r="D204" s="20"/>
      <c r="E204" s="19"/>
      <c r="F204" s="19"/>
      <c r="G204" s="18"/>
      <c r="H204" s="21"/>
      <c r="I204" s="20"/>
      <c r="J204" s="21"/>
      <c r="K204" s="21"/>
      <c r="L204" s="19"/>
      <c r="M204" s="18"/>
      <c r="N204" s="21"/>
      <c r="O204" s="20"/>
      <c r="P204" s="21"/>
      <c r="Q204" s="21"/>
      <c r="R204" s="21"/>
    </row>
    <row r="205" spans="1:18" s="9" customFormat="1" ht="18">
      <c r="A205" s="19"/>
      <c r="B205" s="18"/>
      <c r="C205" s="19"/>
      <c r="D205" s="20"/>
      <c r="E205" s="19"/>
      <c r="F205" s="19"/>
      <c r="G205" s="19"/>
      <c r="H205" s="18"/>
      <c r="I205" s="21"/>
      <c r="J205" s="20"/>
      <c r="K205" s="21"/>
      <c r="L205" s="19"/>
      <c r="M205" s="19"/>
      <c r="N205" s="18"/>
      <c r="O205" s="21"/>
      <c r="P205" s="20"/>
      <c r="Q205" s="21"/>
      <c r="R205" s="21"/>
    </row>
    <row r="206" spans="1:18" s="9" customFormat="1" ht="18.75">
      <c r="A206" s="17" t="s">
        <v>105</v>
      </c>
      <c r="B206" s="18"/>
      <c r="C206" s="19"/>
      <c r="D206" s="20"/>
      <c r="E206" s="19"/>
      <c r="F206" s="19"/>
      <c r="G206" s="17" t="s">
        <v>105</v>
      </c>
      <c r="H206" s="18"/>
      <c r="I206" s="21"/>
      <c r="J206" s="20"/>
      <c r="K206" s="21"/>
      <c r="L206" s="19"/>
      <c r="M206" s="17" t="s">
        <v>105</v>
      </c>
      <c r="N206" s="18"/>
      <c r="O206" s="21"/>
      <c r="P206" s="20"/>
      <c r="Q206" s="21"/>
      <c r="R206" s="21"/>
    </row>
    <row r="207" spans="1:18" s="9" customFormat="1" ht="18">
      <c r="A207" s="19"/>
      <c r="B207" s="18"/>
      <c r="C207" s="19"/>
      <c r="D207" s="20"/>
      <c r="E207" s="19"/>
      <c r="F207" s="19"/>
      <c r="G207" s="19"/>
      <c r="H207" s="18"/>
      <c r="I207" s="21"/>
      <c r="J207" s="20"/>
      <c r="K207" s="21"/>
      <c r="L207" s="19"/>
      <c r="M207" s="19"/>
      <c r="N207" s="18"/>
      <c r="O207" s="21"/>
      <c r="P207" s="20"/>
      <c r="Q207" s="21"/>
      <c r="R207" s="21"/>
    </row>
    <row r="208" spans="1:18" s="41" customFormat="1" ht="72">
      <c r="A208" s="33" t="s">
        <v>106</v>
      </c>
      <c r="B208" s="34" t="s">
        <v>83</v>
      </c>
      <c r="C208" s="35" t="s">
        <v>84</v>
      </c>
      <c r="D208" s="36" t="s">
        <v>85</v>
      </c>
      <c r="E208" s="35" t="s">
        <v>84</v>
      </c>
      <c r="F208" s="40"/>
      <c r="G208" s="34" t="s">
        <v>83</v>
      </c>
      <c r="H208" s="35" t="s">
        <v>84</v>
      </c>
      <c r="I208" s="36" t="s">
        <v>85</v>
      </c>
      <c r="J208" s="35" t="s">
        <v>84</v>
      </c>
      <c r="K208" s="38"/>
      <c r="L208" s="40"/>
      <c r="M208" s="34" t="s">
        <v>83</v>
      </c>
      <c r="N208" s="35" t="s">
        <v>84</v>
      </c>
      <c r="O208" s="36" t="s">
        <v>85</v>
      </c>
      <c r="P208" s="35" t="s">
        <v>84</v>
      </c>
      <c r="Q208" s="38"/>
      <c r="R208" s="38"/>
    </row>
    <row r="209" spans="1:18" s="9" customFormat="1" ht="18">
      <c r="A209" s="19"/>
      <c r="B209" s="18"/>
      <c r="C209" s="19"/>
      <c r="D209" s="20"/>
      <c r="E209" s="19"/>
      <c r="F209" s="19"/>
      <c r="G209" s="18"/>
      <c r="H209" s="21"/>
      <c r="I209" s="20"/>
      <c r="J209" s="21"/>
      <c r="K209" s="21"/>
      <c r="L209" s="19"/>
      <c r="M209" s="18"/>
      <c r="N209" s="21"/>
      <c r="O209" s="20"/>
      <c r="P209" s="21"/>
      <c r="Q209" s="21"/>
      <c r="R209" s="21"/>
    </row>
    <row r="210" spans="1:18" s="9" customFormat="1" ht="18">
      <c r="A210" s="19" t="s">
        <v>30</v>
      </c>
      <c r="B210" s="18">
        <v>88226363.62</v>
      </c>
      <c r="C210" s="21">
        <v>0.4768992886922641</v>
      </c>
      <c r="D210" s="20">
        <v>1706</v>
      </c>
      <c r="E210" s="21">
        <v>0.4577408103031929</v>
      </c>
      <c r="F210" s="19"/>
      <c r="G210" s="18">
        <v>62980381.880000025</v>
      </c>
      <c r="H210" s="21">
        <v>0.3886642429665769</v>
      </c>
      <c r="I210" s="20">
        <v>1278</v>
      </c>
      <c r="J210" s="21">
        <v>0.3433637829124127</v>
      </c>
      <c r="K210" s="21"/>
      <c r="L210" s="19"/>
      <c r="M210" s="49">
        <v>110883188.71999998</v>
      </c>
      <c r="N210" s="50">
        <v>0.6977192160311918</v>
      </c>
      <c r="O210" s="51">
        <v>2103</v>
      </c>
      <c r="P210" s="50">
        <v>0.662779703750394</v>
      </c>
      <c r="Q210" s="21"/>
      <c r="R210" s="21"/>
    </row>
    <row r="211" spans="1:18" s="9" customFormat="1" ht="18">
      <c r="A211" s="19" t="s">
        <v>32</v>
      </c>
      <c r="B211" s="18">
        <v>87351243.4</v>
      </c>
      <c r="C211" s="21">
        <v>0.4721689088679776</v>
      </c>
      <c r="D211" s="20">
        <v>1784</v>
      </c>
      <c r="E211" s="21">
        <v>0.478669170914945</v>
      </c>
      <c r="F211" s="19"/>
      <c r="G211" s="18">
        <v>86609271.59000008</v>
      </c>
      <c r="H211" s="21">
        <v>0.5344827384589689</v>
      </c>
      <c r="I211" s="20">
        <v>2105</v>
      </c>
      <c r="J211" s="21">
        <v>0.5655561526061257</v>
      </c>
      <c r="K211" s="21"/>
      <c r="L211" s="19"/>
      <c r="M211" s="49">
        <v>44591681.10999998</v>
      </c>
      <c r="N211" s="50">
        <v>0.28058782530277593</v>
      </c>
      <c r="O211" s="51">
        <v>981</v>
      </c>
      <c r="P211" s="50">
        <v>0.3091711314213678</v>
      </c>
      <c r="Q211" s="21"/>
      <c r="R211" s="21"/>
    </row>
    <row r="212" spans="1:18" s="9" customFormat="1" ht="18">
      <c r="A212" s="19" t="s">
        <v>31</v>
      </c>
      <c r="B212" s="18">
        <v>9164814.85</v>
      </c>
      <c r="C212" s="21">
        <v>0.04953954241825408</v>
      </c>
      <c r="D212" s="20">
        <v>222</v>
      </c>
      <c r="E212" s="21">
        <v>0.05956533404883284</v>
      </c>
      <c r="F212" s="19"/>
      <c r="G212" s="18">
        <v>12236059.139999993</v>
      </c>
      <c r="H212" s="21">
        <v>0.07551111188248577</v>
      </c>
      <c r="I212" s="20">
        <v>326</v>
      </c>
      <c r="J212" s="21">
        <v>0.08758731864588931</v>
      </c>
      <c r="K212" s="21"/>
      <c r="L212" s="19"/>
      <c r="M212" s="49">
        <v>3407069.67</v>
      </c>
      <c r="N212" s="50">
        <v>0.021438578801326266</v>
      </c>
      <c r="O212" s="51">
        <v>87</v>
      </c>
      <c r="P212" s="50">
        <v>0.027418846517491335</v>
      </c>
      <c r="Q212" s="21"/>
      <c r="R212" s="21"/>
    </row>
    <row r="213" spans="1:18" s="9" customFormat="1" ht="18">
      <c r="A213" s="19" t="s">
        <v>33</v>
      </c>
      <c r="B213" s="18">
        <v>257568.09</v>
      </c>
      <c r="C213" s="21">
        <v>0.0013922600215042736</v>
      </c>
      <c r="D213" s="20">
        <v>15</v>
      </c>
      <c r="E213" s="21">
        <v>0.004024684733029246</v>
      </c>
      <c r="F213" s="19"/>
      <c r="G213" s="18">
        <v>217446.8</v>
      </c>
      <c r="H213" s="21">
        <v>0.0013419066919685154</v>
      </c>
      <c r="I213" s="20">
        <v>13</v>
      </c>
      <c r="J213" s="21">
        <v>0.003492745835572273</v>
      </c>
      <c r="K213" s="21"/>
      <c r="L213" s="19"/>
      <c r="M213" s="49">
        <v>40426.65</v>
      </c>
      <c r="N213" s="50">
        <v>0.00025437986470603534</v>
      </c>
      <c r="O213" s="51">
        <v>2</v>
      </c>
      <c r="P213" s="50">
        <v>0.0006303183107469272</v>
      </c>
      <c r="Q213" s="21"/>
      <c r="R213" s="21"/>
    </row>
    <row r="214" spans="1:18" s="9" customFormat="1" ht="18">
      <c r="A214" s="19" t="s">
        <v>34</v>
      </c>
      <c r="B214" s="18">
        <v>0</v>
      </c>
      <c r="C214" s="21">
        <v>0</v>
      </c>
      <c r="D214" s="20">
        <v>0</v>
      </c>
      <c r="E214" s="21">
        <v>0</v>
      </c>
      <c r="F214" s="19"/>
      <c r="G214" s="18">
        <v>0</v>
      </c>
      <c r="H214" s="21">
        <v>0</v>
      </c>
      <c r="I214" s="20">
        <v>0</v>
      </c>
      <c r="J214" s="21">
        <v>0</v>
      </c>
      <c r="K214" s="21"/>
      <c r="L214" s="19"/>
      <c r="M214" s="49">
        <v>0</v>
      </c>
      <c r="N214" s="50">
        <v>0</v>
      </c>
      <c r="O214" s="51">
        <v>0</v>
      </c>
      <c r="P214" s="50">
        <v>0</v>
      </c>
      <c r="Q214" s="21"/>
      <c r="R214" s="21"/>
    </row>
    <row r="215" spans="1:18" s="9" customFormat="1" ht="18">
      <c r="A215" s="19" t="s">
        <v>35</v>
      </c>
      <c r="B215" s="18">
        <v>0</v>
      </c>
      <c r="C215" s="21">
        <v>0</v>
      </c>
      <c r="D215" s="20">
        <v>0</v>
      </c>
      <c r="E215" s="21">
        <v>0</v>
      </c>
      <c r="F215" s="19"/>
      <c r="G215" s="18">
        <v>0</v>
      </c>
      <c r="H215" s="21">
        <v>0</v>
      </c>
      <c r="I215" s="20">
        <v>0</v>
      </c>
      <c r="J215" s="21">
        <v>0</v>
      </c>
      <c r="K215" s="21"/>
      <c r="L215" s="19"/>
      <c r="M215" s="49">
        <v>0</v>
      </c>
      <c r="N215" s="50">
        <v>0</v>
      </c>
      <c r="O215" s="51">
        <v>0</v>
      </c>
      <c r="P215" s="50">
        <v>0</v>
      </c>
      <c r="Q215" s="21"/>
      <c r="R215" s="21"/>
    </row>
    <row r="216" spans="1:18" s="9" customFormat="1" ht="18">
      <c r="A216" s="19" t="s">
        <v>36</v>
      </c>
      <c r="B216" s="18">
        <v>0</v>
      </c>
      <c r="C216" s="21">
        <v>0</v>
      </c>
      <c r="D216" s="20">
        <v>0</v>
      </c>
      <c r="E216" s="21">
        <v>0</v>
      </c>
      <c r="F216" s="19"/>
      <c r="G216" s="18">
        <v>0</v>
      </c>
      <c r="H216" s="21">
        <v>0</v>
      </c>
      <c r="I216" s="20">
        <v>0</v>
      </c>
      <c r="J216" s="21">
        <v>0</v>
      </c>
      <c r="K216" s="21"/>
      <c r="L216" s="19"/>
      <c r="M216" s="49">
        <v>0</v>
      </c>
      <c r="N216" s="50">
        <v>0</v>
      </c>
      <c r="O216" s="51">
        <v>0</v>
      </c>
      <c r="P216" s="50">
        <v>0</v>
      </c>
      <c r="Q216" s="21"/>
      <c r="R216" s="21"/>
    </row>
    <row r="217" spans="1:18" s="9" customFormat="1" ht="18">
      <c r="A217" s="19"/>
      <c r="B217" s="18"/>
      <c r="C217" s="19"/>
      <c r="D217" s="20"/>
      <c r="E217" s="19"/>
      <c r="F217" s="19"/>
      <c r="G217" s="18"/>
      <c r="H217" s="21"/>
      <c r="I217" s="20"/>
      <c r="J217" s="21"/>
      <c r="K217" s="21"/>
      <c r="L217" s="19"/>
      <c r="M217" s="49"/>
      <c r="N217" s="50"/>
      <c r="O217" s="51"/>
      <c r="P217" s="50"/>
      <c r="Q217" s="21"/>
      <c r="R217" s="21"/>
    </row>
    <row r="218" spans="1:18" s="10" customFormat="1" ht="18.75" thickBot="1">
      <c r="A218" s="22"/>
      <c r="B218" s="23">
        <v>184999989.96</v>
      </c>
      <c r="C218" s="24"/>
      <c r="D218" s="25">
        <v>3727</v>
      </c>
      <c r="E218" s="22"/>
      <c r="F218" s="22"/>
      <c r="G218" s="23">
        <v>162043159.4100001</v>
      </c>
      <c r="H218" s="26"/>
      <c r="I218" s="25">
        <v>3722</v>
      </c>
      <c r="J218" s="26"/>
      <c r="K218" s="26"/>
      <c r="L218" s="22"/>
      <c r="M218" s="52">
        <v>158922366.14999995</v>
      </c>
      <c r="N218" s="53"/>
      <c r="O218" s="54">
        <v>3173</v>
      </c>
      <c r="P218" s="53"/>
      <c r="Q218" s="26"/>
      <c r="R218" s="26"/>
    </row>
    <row r="219" spans="1:18" s="9" customFormat="1" ht="18.75" thickTop="1">
      <c r="A219" s="19"/>
      <c r="B219" s="18"/>
      <c r="C219" s="19"/>
      <c r="D219" s="20"/>
      <c r="E219" s="19"/>
      <c r="F219" s="19"/>
      <c r="G219" s="18"/>
      <c r="H219" s="21"/>
      <c r="I219" s="20"/>
      <c r="J219" s="21"/>
      <c r="K219" s="21"/>
      <c r="L219" s="19"/>
      <c r="M219" s="18"/>
      <c r="N219" s="21"/>
      <c r="O219" s="20"/>
      <c r="P219" s="21"/>
      <c r="Q219" s="21"/>
      <c r="R219" s="21"/>
    </row>
    <row r="220" spans="1:18" s="9" customFormat="1" ht="18">
      <c r="A220" s="22" t="s">
        <v>107</v>
      </c>
      <c r="B220" s="18"/>
      <c r="C220" s="19"/>
      <c r="D220" s="26">
        <v>0.07181</v>
      </c>
      <c r="E220" s="19"/>
      <c r="F220" s="19"/>
      <c r="G220" s="22" t="s">
        <v>107</v>
      </c>
      <c r="H220" s="18"/>
      <c r="I220" s="19"/>
      <c r="J220" s="26">
        <v>0.07234668818492163</v>
      </c>
      <c r="K220" s="21"/>
      <c r="L220" s="19"/>
      <c r="M220" s="22" t="s">
        <v>107</v>
      </c>
      <c r="N220" s="18"/>
      <c r="O220" s="19"/>
      <c r="P220" s="26">
        <v>0.07144142658053433</v>
      </c>
      <c r="Q220" s="21"/>
      <c r="R220" s="21"/>
    </row>
    <row r="221" spans="1:18" s="9" customFormat="1" ht="18">
      <c r="A221" s="19"/>
      <c r="B221" s="18"/>
      <c r="C221" s="19"/>
      <c r="D221" s="20"/>
      <c r="E221" s="19"/>
      <c r="F221" s="19"/>
      <c r="G221" s="19"/>
      <c r="H221" s="18"/>
      <c r="I221" s="21"/>
      <c r="J221" s="20"/>
      <c r="K221" s="21"/>
      <c r="L221" s="19"/>
      <c r="M221" s="19"/>
      <c r="N221" s="18"/>
      <c r="O221" s="21"/>
      <c r="P221" s="20"/>
      <c r="Q221" s="21"/>
      <c r="R221" s="21"/>
    </row>
    <row r="222" spans="1:18" s="9" customFormat="1" ht="18">
      <c r="A222" s="19"/>
      <c r="B222" s="18"/>
      <c r="C222" s="19"/>
      <c r="D222" s="20"/>
      <c r="E222" s="19"/>
      <c r="F222" s="19"/>
      <c r="G222" s="19"/>
      <c r="H222" s="18"/>
      <c r="I222" s="21"/>
      <c r="J222" s="20"/>
      <c r="K222" s="21"/>
      <c r="L222" s="19"/>
      <c r="M222" s="19"/>
      <c r="N222" s="18"/>
      <c r="O222" s="21"/>
      <c r="P222" s="20"/>
      <c r="Q222" s="21"/>
      <c r="R222" s="21"/>
    </row>
    <row r="223" spans="1:18" s="9" customFormat="1" ht="18">
      <c r="A223" s="19"/>
      <c r="B223" s="18"/>
      <c r="C223" s="19"/>
      <c r="D223" s="20"/>
      <c r="E223" s="19"/>
      <c r="F223" s="19"/>
      <c r="G223" s="19"/>
      <c r="H223" s="18"/>
      <c r="I223" s="21"/>
      <c r="J223" s="20"/>
      <c r="K223" s="21"/>
      <c r="L223" s="19"/>
      <c r="M223" s="19"/>
      <c r="N223" s="18"/>
      <c r="O223" s="21"/>
      <c r="P223" s="20"/>
      <c r="Q223" s="21"/>
      <c r="R223" s="21"/>
    </row>
    <row r="224" spans="1:18" s="9" customFormat="1" ht="18.75">
      <c r="A224" s="17" t="s">
        <v>108</v>
      </c>
      <c r="B224" s="18"/>
      <c r="C224" s="19"/>
      <c r="D224" s="20"/>
      <c r="E224" s="19"/>
      <c r="F224" s="19"/>
      <c r="G224" s="17" t="s">
        <v>108</v>
      </c>
      <c r="H224" s="18"/>
      <c r="I224" s="21"/>
      <c r="J224" s="20"/>
      <c r="K224" s="21"/>
      <c r="L224" s="19"/>
      <c r="M224" s="17" t="s">
        <v>108</v>
      </c>
      <c r="N224" s="18"/>
      <c r="O224" s="21"/>
      <c r="P224" s="20"/>
      <c r="Q224" s="21"/>
      <c r="R224" s="21"/>
    </row>
    <row r="225" spans="1:18" s="9" customFormat="1" ht="18">
      <c r="A225" s="19"/>
      <c r="B225" s="18"/>
      <c r="C225" s="19"/>
      <c r="D225" s="20"/>
      <c r="E225" s="19"/>
      <c r="F225" s="19"/>
      <c r="G225" s="19"/>
      <c r="H225" s="18"/>
      <c r="I225" s="21"/>
      <c r="J225" s="20"/>
      <c r="K225" s="21"/>
      <c r="L225" s="19"/>
      <c r="M225" s="19"/>
      <c r="N225" s="18"/>
      <c r="O225" s="21"/>
      <c r="P225" s="20"/>
      <c r="Q225" s="21"/>
      <c r="R225" s="21"/>
    </row>
    <row r="226" spans="1:18" s="41" customFormat="1" ht="72">
      <c r="A226" s="33" t="s">
        <v>109</v>
      </c>
      <c r="B226" s="34" t="s">
        <v>83</v>
      </c>
      <c r="C226" s="35" t="s">
        <v>84</v>
      </c>
      <c r="D226" s="36" t="s">
        <v>85</v>
      </c>
      <c r="E226" s="35" t="s">
        <v>84</v>
      </c>
      <c r="F226" s="42"/>
      <c r="G226" s="34" t="s">
        <v>83</v>
      </c>
      <c r="H226" s="35" t="s">
        <v>84</v>
      </c>
      <c r="I226" s="36" t="s">
        <v>85</v>
      </c>
      <c r="J226" s="35" t="s">
        <v>84</v>
      </c>
      <c r="K226" s="38"/>
      <c r="L226" s="42"/>
      <c r="M226" s="34" t="s">
        <v>83</v>
      </c>
      <c r="N226" s="35" t="s">
        <v>84</v>
      </c>
      <c r="O226" s="36" t="s">
        <v>85</v>
      </c>
      <c r="P226" s="35" t="s">
        <v>84</v>
      </c>
      <c r="Q226" s="38"/>
      <c r="R226" s="38"/>
    </row>
    <row r="227" spans="1:18" s="9" customFormat="1" ht="18">
      <c r="A227" s="19"/>
      <c r="B227" s="18"/>
      <c r="C227" s="19"/>
      <c r="D227" s="20"/>
      <c r="E227" s="19"/>
      <c r="F227" s="19"/>
      <c r="G227" s="18"/>
      <c r="H227" s="21"/>
      <c r="I227" s="20"/>
      <c r="J227" s="21"/>
      <c r="K227" s="21"/>
      <c r="L227" s="19"/>
      <c r="M227" s="18"/>
      <c r="N227" s="21"/>
      <c r="O227" s="20"/>
      <c r="P227" s="21"/>
      <c r="Q227" s="21"/>
      <c r="R227" s="21"/>
    </row>
    <row r="228" spans="1:18" s="9" customFormat="1" ht="18">
      <c r="A228" s="19" t="s">
        <v>37</v>
      </c>
      <c r="B228" s="18">
        <v>183936115.99</v>
      </c>
      <c r="C228" s="21">
        <v>0.9942493295798015</v>
      </c>
      <c r="D228" s="20">
        <v>3699</v>
      </c>
      <c r="E228" s="21">
        <v>0.9924872551650121</v>
      </c>
      <c r="F228" s="19"/>
      <c r="G228" s="18">
        <v>157557648.14999965</v>
      </c>
      <c r="H228" s="21">
        <v>0.9723190335443238</v>
      </c>
      <c r="I228" s="20">
        <v>3609</v>
      </c>
      <c r="J228" s="21">
        <v>0.9696399785061794</v>
      </c>
      <c r="K228" s="21"/>
      <c r="L228" s="19"/>
      <c r="M228" s="49">
        <v>154563357.68000004</v>
      </c>
      <c r="N228" s="50">
        <v>0.9725714600430394</v>
      </c>
      <c r="O228" s="51">
        <v>3067</v>
      </c>
      <c r="P228" s="50">
        <v>0.9665931295304129</v>
      </c>
      <c r="Q228" s="21"/>
      <c r="R228" s="21"/>
    </row>
    <row r="229" spans="1:18" s="9" customFormat="1" ht="18">
      <c r="A229" s="19" t="s">
        <v>38</v>
      </c>
      <c r="B229" s="18">
        <v>854007.08</v>
      </c>
      <c r="C229" s="21">
        <v>0.004616254737011878</v>
      </c>
      <c r="D229" s="20">
        <v>22</v>
      </c>
      <c r="E229" s="21">
        <v>0.0059028709417762275</v>
      </c>
      <c r="F229" s="19"/>
      <c r="G229" s="18">
        <v>1441048.04</v>
      </c>
      <c r="H229" s="21">
        <v>0.008892989036049818</v>
      </c>
      <c r="I229" s="20">
        <v>49</v>
      </c>
      <c r="J229" s="21">
        <v>0.013164965072541644</v>
      </c>
      <c r="K229" s="21"/>
      <c r="L229" s="19"/>
      <c r="M229" s="49">
        <v>1413933.77</v>
      </c>
      <c r="N229" s="50">
        <v>0.008897009302425365</v>
      </c>
      <c r="O229" s="51">
        <v>36</v>
      </c>
      <c r="P229" s="50">
        <v>0.01134572959344469</v>
      </c>
      <c r="Q229" s="21"/>
      <c r="R229" s="21"/>
    </row>
    <row r="230" spans="1:18" s="9" customFormat="1" ht="18">
      <c r="A230" s="19" t="s">
        <v>39</v>
      </c>
      <c r="B230" s="18">
        <v>145551.92</v>
      </c>
      <c r="C230" s="21">
        <v>0.0007867671778332025</v>
      </c>
      <c r="D230" s="20">
        <v>4</v>
      </c>
      <c r="E230" s="21">
        <v>0.0010732492621411322</v>
      </c>
      <c r="F230" s="19"/>
      <c r="G230" s="18">
        <v>895054.88</v>
      </c>
      <c r="H230" s="21">
        <v>0.005523558558466162</v>
      </c>
      <c r="I230" s="20">
        <v>20</v>
      </c>
      <c r="J230" s="21">
        <v>0.0053734551316496505</v>
      </c>
      <c r="K230" s="21"/>
      <c r="L230" s="19"/>
      <c r="M230" s="49">
        <v>1411615.7</v>
      </c>
      <c r="N230" s="50">
        <v>0.008882423123927289</v>
      </c>
      <c r="O230" s="51">
        <v>39</v>
      </c>
      <c r="P230" s="50">
        <v>0.01229120705956508</v>
      </c>
      <c r="Q230" s="21"/>
      <c r="R230" s="21"/>
    </row>
    <row r="231" spans="1:18" s="9" customFormat="1" ht="18">
      <c r="A231" s="19" t="s">
        <v>40</v>
      </c>
      <c r="B231" s="18">
        <v>64314.97</v>
      </c>
      <c r="C231" s="21">
        <v>0.00034764850535346485</v>
      </c>
      <c r="D231" s="20">
        <v>2</v>
      </c>
      <c r="E231" s="21">
        <v>0.0005366246310705661</v>
      </c>
      <c r="F231" s="19"/>
      <c r="G231" s="18">
        <v>1187052.08</v>
      </c>
      <c r="H231" s="21">
        <v>0.007325530336004714</v>
      </c>
      <c r="I231" s="20">
        <v>18</v>
      </c>
      <c r="J231" s="21">
        <v>0.004836109618484685</v>
      </c>
      <c r="K231" s="21"/>
      <c r="L231" s="19"/>
      <c r="M231" s="49">
        <v>604747.08</v>
      </c>
      <c r="N231" s="50">
        <v>0.0038052987420864664</v>
      </c>
      <c r="O231" s="51">
        <v>11</v>
      </c>
      <c r="P231" s="50">
        <v>0.0034667507091080997</v>
      </c>
      <c r="Q231" s="21"/>
      <c r="R231" s="21"/>
    </row>
    <row r="232" spans="1:18" s="9" customFormat="1" ht="18">
      <c r="A232" s="19" t="s">
        <v>41</v>
      </c>
      <c r="B232" s="18">
        <v>0</v>
      </c>
      <c r="C232" s="21">
        <v>0</v>
      </c>
      <c r="D232" s="20">
        <v>0</v>
      </c>
      <c r="E232" s="21">
        <v>0</v>
      </c>
      <c r="F232" s="19"/>
      <c r="G232" s="18">
        <v>425534.76</v>
      </c>
      <c r="H232" s="21">
        <v>0.002626058153576956</v>
      </c>
      <c r="I232" s="20">
        <v>12</v>
      </c>
      <c r="J232" s="21">
        <v>0.0032240730789897904</v>
      </c>
      <c r="K232" s="21"/>
      <c r="L232" s="19"/>
      <c r="M232" s="49">
        <v>293899.39</v>
      </c>
      <c r="N232" s="50">
        <v>0.0018493267947105754</v>
      </c>
      <c r="O232" s="51">
        <v>8</v>
      </c>
      <c r="P232" s="50">
        <v>0.0025212732429877086</v>
      </c>
      <c r="Q232" s="21"/>
      <c r="R232" s="21"/>
    </row>
    <row r="233" spans="1:18" s="9" customFormat="1" ht="18">
      <c r="A233" s="19" t="s">
        <v>42</v>
      </c>
      <c r="B233" s="18">
        <v>0</v>
      </c>
      <c r="C233" s="21">
        <v>0</v>
      </c>
      <c r="D233" s="20">
        <v>0</v>
      </c>
      <c r="E233" s="21">
        <v>0</v>
      </c>
      <c r="F233" s="19"/>
      <c r="G233" s="18">
        <v>204625.21</v>
      </c>
      <c r="H233" s="21">
        <v>0.0012627821547360712</v>
      </c>
      <c r="I233" s="20">
        <v>6</v>
      </c>
      <c r="J233" s="21">
        <v>0.0016120365394948952</v>
      </c>
      <c r="K233" s="21"/>
      <c r="L233" s="19"/>
      <c r="M233" s="49">
        <v>298966.23</v>
      </c>
      <c r="N233" s="50">
        <v>0.001881209279994098</v>
      </c>
      <c r="O233" s="51">
        <v>4</v>
      </c>
      <c r="P233" s="50">
        <v>0.0012606366214938543</v>
      </c>
      <c r="Q233" s="21"/>
      <c r="R233" s="21"/>
    </row>
    <row r="234" spans="1:18" s="9" customFormat="1" ht="18">
      <c r="A234" s="19" t="s">
        <v>43</v>
      </c>
      <c r="B234" s="18">
        <v>0</v>
      </c>
      <c r="C234" s="21">
        <v>0</v>
      </c>
      <c r="D234" s="20">
        <v>0</v>
      </c>
      <c r="E234" s="21">
        <v>0</v>
      </c>
      <c r="F234" s="19"/>
      <c r="G234" s="18">
        <v>332196.29</v>
      </c>
      <c r="H234" s="21">
        <v>0.0020500482168425327</v>
      </c>
      <c r="I234" s="20">
        <v>8</v>
      </c>
      <c r="J234" s="21">
        <v>0.0021493820526598604</v>
      </c>
      <c r="K234" s="21"/>
      <c r="L234" s="19"/>
      <c r="M234" s="49">
        <v>335846.3</v>
      </c>
      <c r="N234" s="50">
        <v>0.002113272713816814</v>
      </c>
      <c r="O234" s="51">
        <v>8</v>
      </c>
      <c r="P234" s="50">
        <v>0.0025212732429877086</v>
      </c>
      <c r="Q234" s="21"/>
      <c r="R234" s="21"/>
    </row>
    <row r="235" spans="1:18" s="9" customFormat="1" ht="18">
      <c r="A235" s="19"/>
      <c r="B235" s="18"/>
      <c r="C235" s="19"/>
      <c r="D235" s="20"/>
      <c r="E235" s="19"/>
      <c r="F235" s="19"/>
      <c r="G235" s="18"/>
      <c r="H235" s="21"/>
      <c r="I235" s="20"/>
      <c r="J235" s="21"/>
      <c r="K235" s="21"/>
      <c r="L235" s="19"/>
      <c r="M235" s="49"/>
      <c r="N235" s="50"/>
      <c r="O235" s="51"/>
      <c r="P235" s="50"/>
      <c r="Q235" s="21"/>
      <c r="R235" s="21"/>
    </row>
    <row r="236" spans="1:18" s="10" customFormat="1" ht="18.75" thickBot="1">
      <c r="A236" s="22"/>
      <c r="B236" s="23">
        <v>184999989.96</v>
      </c>
      <c r="C236" s="22"/>
      <c r="D236" s="25">
        <v>3727</v>
      </c>
      <c r="E236" s="31"/>
      <c r="F236" s="22"/>
      <c r="G236" s="23">
        <v>162043159.40999964</v>
      </c>
      <c r="H236" s="26"/>
      <c r="I236" s="25">
        <v>3722</v>
      </c>
      <c r="J236" s="26"/>
      <c r="K236" s="26"/>
      <c r="L236" s="22"/>
      <c r="M236" s="52">
        <v>158922366.15000004</v>
      </c>
      <c r="N236" s="53"/>
      <c r="O236" s="54">
        <v>3173</v>
      </c>
      <c r="P236" s="53"/>
      <c r="Q236" s="26"/>
      <c r="R236" s="26"/>
    </row>
    <row r="237" spans="1:18" s="9" customFormat="1" ht="18.75" thickTop="1">
      <c r="A237" s="19"/>
      <c r="B237" s="18"/>
      <c r="C237" s="19"/>
      <c r="D237" s="20"/>
      <c r="E237" s="19"/>
      <c r="F237" s="19"/>
      <c r="G237" s="19"/>
      <c r="H237" s="18"/>
      <c r="I237" s="21"/>
      <c r="J237" s="20"/>
      <c r="K237" s="21"/>
      <c r="L237" s="19"/>
      <c r="M237" s="19"/>
      <c r="N237" s="18"/>
      <c r="O237" s="21"/>
      <c r="P237" s="20"/>
      <c r="Q237" s="21"/>
      <c r="R237" s="21"/>
    </row>
    <row r="238" spans="1:18" s="9" customFormat="1" ht="18">
      <c r="A238" s="22" t="s">
        <v>110</v>
      </c>
      <c r="B238" s="18"/>
      <c r="C238" s="19"/>
      <c r="D238" s="32">
        <v>0.959</v>
      </c>
      <c r="E238" s="19"/>
      <c r="F238" s="19"/>
      <c r="G238" s="22" t="s">
        <v>110</v>
      </c>
      <c r="H238" s="18"/>
      <c r="I238" s="21"/>
      <c r="J238" s="32">
        <v>2.0506158257307283</v>
      </c>
      <c r="K238" s="21"/>
      <c r="L238" s="19"/>
      <c r="M238" s="22" t="s">
        <v>110</v>
      </c>
      <c r="N238" s="18"/>
      <c r="O238" s="21"/>
      <c r="P238" s="32">
        <v>2.171</v>
      </c>
      <c r="Q238" s="21"/>
      <c r="R238" s="21"/>
    </row>
    <row r="239" spans="1:18" s="5" customFormat="1" ht="15">
      <c r="A239" s="61"/>
      <c r="B239" s="62"/>
      <c r="C239" s="61"/>
      <c r="D239" s="63"/>
      <c r="E239" s="61"/>
      <c r="F239" s="61"/>
      <c r="G239" s="61"/>
      <c r="H239" s="62"/>
      <c r="I239" s="64"/>
      <c r="J239" s="63"/>
      <c r="K239" s="64"/>
      <c r="L239" s="61"/>
      <c r="M239" s="61"/>
      <c r="N239" s="61"/>
      <c r="O239" s="61"/>
      <c r="P239" s="61"/>
      <c r="Q239" s="61"/>
      <c r="R239" s="61"/>
    </row>
    <row r="240" spans="1:18" s="5" customFormat="1" ht="15">
      <c r="A240" s="61"/>
      <c r="B240" s="62"/>
      <c r="C240" s="61"/>
      <c r="D240" s="63"/>
      <c r="E240" s="61"/>
      <c r="F240" s="61"/>
      <c r="G240" s="61"/>
      <c r="H240" s="62"/>
      <c r="I240" s="64"/>
      <c r="J240" s="63"/>
      <c r="K240" s="64"/>
      <c r="L240" s="61"/>
      <c r="M240" s="61"/>
      <c r="N240" s="61"/>
      <c r="O240" s="61"/>
      <c r="P240" s="61"/>
      <c r="Q240" s="61"/>
      <c r="R240" s="61"/>
    </row>
    <row r="241" spans="1:18" s="5" customFormat="1" ht="15">
      <c r="A241" s="61"/>
      <c r="B241" s="62"/>
      <c r="C241" s="61"/>
      <c r="D241" s="63"/>
      <c r="E241" s="61"/>
      <c r="F241" s="61"/>
      <c r="G241" s="61"/>
      <c r="H241" s="61"/>
      <c r="I241" s="64"/>
      <c r="J241" s="61"/>
      <c r="K241" s="64"/>
      <c r="L241" s="61"/>
      <c r="M241" s="61"/>
      <c r="N241" s="61"/>
      <c r="O241" s="61"/>
      <c r="P241" s="61"/>
      <c r="Q241" s="61"/>
      <c r="R241" s="61"/>
    </row>
    <row r="242" spans="1:18" s="5" customFormat="1" ht="15">
      <c r="A242" s="61"/>
      <c r="B242" s="62"/>
      <c r="C242" s="61"/>
      <c r="D242" s="63"/>
      <c r="E242" s="61"/>
      <c r="F242" s="61"/>
      <c r="G242" s="61"/>
      <c r="H242" s="61"/>
      <c r="I242" s="64"/>
      <c r="J242" s="61"/>
      <c r="K242" s="64"/>
      <c r="L242" s="61"/>
      <c r="M242" s="61"/>
      <c r="N242" s="61"/>
      <c r="O242" s="61"/>
      <c r="P242" s="61"/>
      <c r="Q242" s="61"/>
      <c r="R242" s="61"/>
    </row>
    <row r="243" spans="1:18" s="5" customFormat="1" ht="15">
      <c r="A243" s="61"/>
      <c r="B243" s="62"/>
      <c r="C243" s="61"/>
      <c r="D243" s="63"/>
      <c r="E243" s="61"/>
      <c r="F243" s="61"/>
      <c r="G243" s="61"/>
      <c r="H243" s="61"/>
      <c r="I243" s="64"/>
      <c r="J243" s="61"/>
      <c r="K243" s="64"/>
      <c r="L243" s="61"/>
      <c r="M243" s="61"/>
      <c r="N243" s="61"/>
      <c r="O243" s="61"/>
      <c r="P243" s="61"/>
      <c r="Q243" s="61"/>
      <c r="R243" s="61"/>
    </row>
    <row r="244" spans="1:18" s="5" customFormat="1" ht="15">
      <c r="A244" s="61"/>
      <c r="B244" s="62"/>
      <c r="C244" s="61"/>
      <c r="D244" s="63"/>
      <c r="E244" s="61"/>
      <c r="F244" s="61"/>
      <c r="G244" s="61"/>
      <c r="H244" s="61"/>
      <c r="I244" s="64"/>
      <c r="J244" s="61"/>
      <c r="K244" s="64"/>
      <c r="L244" s="61"/>
      <c r="M244" s="61"/>
      <c r="N244" s="61"/>
      <c r="O244" s="61"/>
      <c r="P244" s="61"/>
      <c r="Q244" s="61"/>
      <c r="R244" s="61"/>
    </row>
    <row r="245" spans="1:18" s="5" customFormat="1" ht="15">
      <c r="A245" s="61"/>
      <c r="B245" s="62"/>
      <c r="C245" s="61"/>
      <c r="D245" s="63"/>
      <c r="E245" s="61"/>
      <c r="F245" s="61"/>
      <c r="G245" s="61"/>
      <c r="H245" s="61"/>
      <c r="I245" s="64"/>
      <c r="J245" s="61"/>
      <c r="K245" s="64"/>
      <c r="L245" s="61"/>
      <c r="M245" s="61"/>
      <c r="N245" s="61"/>
      <c r="O245" s="61"/>
      <c r="P245" s="61"/>
      <c r="Q245" s="61"/>
      <c r="R245" s="61"/>
    </row>
    <row r="246" spans="1:18" s="5" customFormat="1" ht="15">
      <c r="A246" s="61"/>
      <c r="B246" s="62"/>
      <c r="C246" s="61"/>
      <c r="D246" s="63"/>
      <c r="E246" s="61"/>
      <c r="F246" s="61"/>
      <c r="G246" s="61"/>
      <c r="H246" s="61"/>
      <c r="I246" s="64"/>
      <c r="J246" s="61"/>
      <c r="K246" s="64"/>
      <c r="L246" s="61"/>
      <c r="M246" s="61"/>
      <c r="N246" s="61"/>
      <c r="O246" s="61"/>
      <c r="P246" s="61"/>
      <c r="Q246" s="61"/>
      <c r="R246" s="61"/>
    </row>
    <row r="247" spans="1:18" s="5" customFormat="1" ht="15">
      <c r="A247" s="61"/>
      <c r="B247" s="62"/>
      <c r="C247" s="61"/>
      <c r="D247" s="63"/>
      <c r="E247" s="61"/>
      <c r="F247" s="61"/>
      <c r="G247" s="61"/>
      <c r="H247" s="61"/>
      <c r="I247" s="64"/>
      <c r="J247" s="61"/>
      <c r="K247" s="64"/>
      <c r="L247" s="61"/>
      <c r="M247" s="61"/>
      <c r="N247" s="61"/>
      <c r="O247" s="61"/>
      <c r="P247" s="61"/>
      <c r="Q247" s="61"/>
      <c r="R247" s="61"/>
    </row>
    <row r="248" spans="1:18" s="5" customFormat="1" ht="15">
      <c r="A248" s="61"/>
      <c r="B248" s="62"/>
      <c r="C248" s="61"/>
      <c r="D248" s="63"/>
      <c r="E248" s="61"/>
      <c r="F248" s="61"/>
      <c r="G248" s="61"/>
      <c r="H248" s="61"/>
      <c r="I248" s="64"/>
      <c r="J248" s="61"/>
      <c r="K248" s="64"/>
      <c r="L248" s="61"/>
      <c r="M248" s="61"/>
      <c r="N248" s="61"/>
      <c r="O248" s="61"/>
      <c r="P248" s="61"/>
      <c r="Q248" s="61"/>
      <c r="R248" s="61"/>
    </row>
    <row r="249" spans="1:18" s="5" customFormat="1" ht="15">
      <c r="A249" s="61"/>
      <c r="B249" s="62"/>
      <c r="C249" s="61"/>
      <c r="D249" s="63"/>
      <c r="E249" s="61"/>
      <c r="F249" s="61"/>
      <c r="G249" s="61"/>
      <c r="H249" s="61"/>
      <c r="I249" s="64"/>
      <c r="J249" s="61"/>
      <c r="K249" s="64"/>
      <c r="L249" s="61"/>
      <c r="M249" s="61"/>
      <c r="N249" s="61"/>
      <c r="O249" s="61"/>
      <c r="P249" s="61"/>
      <c r="Q249" s="61"/>
      <c r="R249" s="61"/>
    </row>
    <row r="250" spans="1:18" s="5" customFormat="1" ht="15">
      <c r="A250" s="61"/>
      <c r="B250" s="62"/>
      <c r="C250" s="61"/>
      <c r="D250" s="63"/>
      <c r="E250" s="61"/>
      <c r="F250" s="61"/>
      <c r="G250" s="61"/>
      <c r="H250" s="61"/>
      <c r="I250" s="64"/>
      <c r="J250" s="61"/>
      <c r="K250" s="64"/>
      <c r="L250" s="61"/>
      <c r="M250" s="61"/>
      <c r="N250" s="61"/>
      <c r="O250" s="61"/>
      <c r="P250" s="61"/>
      <c r="Q250" s="61"/>
      <c r="R250" s="61"/>
    </row>
    <row r="251" spans="2:11" s="5" customFormat="1" ht="15">
      <c r="B251" s="6"/>
      <c r="D251" s="7"/>
      <c r="I251" s="8"/>
      <c r="K251" s="8"/>
    </row>
    <row r="252" spans="2:11" s="5" customFormat="1" ht="15">
      <c r="B252" s="6"/>
      <c r="D252" s="7"/>
      <c r="I252" s="8"/>
      <c r="K252" s="8"/>
    </row>
    <row r="253" spans="2:11" s="5" customFormat="1" ht="15">
      <c r="B253" s="6"/>
      <c r="D253" s="7"/>
      <c r="I253" s="8"/>
      <c r="K253" s="8"/>
    </row>
    <row r="254" spans="2:11" s="5" customFormat="1" ht="15">
      <c r="B254" s="6"/>
      <c r="D254" s="7"/>
      <c r="I254" s="8"/>
      <c r="K254" s="8"/>
    </row>
    <row r="255" spans="2:11" s="5" customFormat="1" ht="15">
      <c r="B255" s="6"/>
      <c r="D255" s="7"/>
      <c r="I255" s="8"/>
      <c r="K255" s="8"/>
    </row>
    <row r="256" spans="2:11" s="5" customFormat="1" ht="15">
      <c r="B256" s="6"/>
      <c r="D256" s="7"/>
      <c r="I256" s="8"/>
      <c r="K256" s="8"/>
    </row>
    <row r="257" spans="2:11" s="5" customFormat="1" ht="15">
      <c r="B257" s="6"/>
      <c r="D257" s="7"/>
      <c r="I257" s="8"/>
      <c r="K257" s="8"/>
    </row>
    <row r="258" spans="2:11" s="5" customFormat="1" ht="15">
      <c r="B258" s="6"/>
      <c r="D258" s="7"/>
      <c r="I258" s="8"/>
      <c r="K258" s="8"/>
    </row>
    <row r="259" spans="2:11" s="5" customFormat="1" ht="15">
      <c r="B259" s="6"/>
      <c r="D259" s="7"/>
      <c r="I259" s="8"/>
      <c r="K259" s="8"/>
    </row>
    <row r="260" spans="2:11" s="5" customFormat="1" ht="15">
      <c r="B260" s="6"/>
      <c r="D260" s="7"/>
      <c r="I260" s="8"/>
      <c r="K260" s="8"/>
    </row>
    <row r="261" spans="2:11" s="5" customFormat="1" ht="15">
      <c r="B261" s="6"/>
      <c r="D261" s="7"/>
      <c r="I261" s="8"/>
      <c r="K261" s="8"/>
    </row>
    <row r="262" spans="2:11" s="5" customFormat="1" ht="15">
      <c r="B262" s="6"/>
      <c r="D262" s="7"/>
      <c r="I262" s="8"/>
      <c r="K262" s="8"/>
    </row>
    <row r="263" spans="2:11" s="5" customFormat="1" ht="15">
      <c r="B263" s="6"/>
      <c r="D263" s="7"/>
      <c r="I263" s="8"/>
      <c r="K263" s="8"/>
    </row>
    <row r="264" spans="2:11" s="5" customFormat="1" ht="15">
      <c r="B264" s="6"/>
      <c r="D264" s="7"/>
      <c r="I264" s="8"/>
      <c r="K264" s="8"/>
    </row>
    <row r="265" spans="2:11" s="5" customFormat="1" ht="15">
      <c r="B265" s="6"/>
      <c r="D265" s="7"/>
      <c r="I265" s="8"/>
      <c r="K265" s="8"/>
    </row>
    <row r="266" spans="2:11" s="5" customFormat="1" ht="15">
      <c r="B266" s="6"/>
      <c r="D266" s="7"/>
      <c r="I266" s="8"/>
      <c r="K266" s="8"/>
    </row>
    <row r="267" spans="2:11" s="5" customFormat="1" ht="15">
      <c r="B267" s="6"/>
      <c r="D267" s="7"/>
      <c r="I267" s="8"/>
      <c r="K267" s="8"/>
    </row>
    <row r="268" spans="2:11" s="5" customFormat="1" ht="15">
      <c r="B268" s="6"/>
      <c r="D268" s="7"/>
      <c r="I268" s="8"/>
      <c r="K268" s="8"/>
    </row>
    <row r="269" spans="2:11" s="5" customFormat="1" ht="15">
      <c r="B269" s="6"/>
      <c r="D269" s="7"/>
      <c r="I269" s="8"/>
      <c r="K269" s="8"/>
    </row>
    <row r="270" spans="2:11" s="5" customFormat="1" ht="15">
      <c r="B270" s="6"/>
      <c r="D270" s="7"/>
      <c r="I270" s="8"/>
      <c r="K270" s="8"/>
    </row>
    <row r="271" spans="2:11" s="5" customFormat="1" ht="15">
      <c r="B271" s="6"/>
      <c r="D271" s="7"/>
      <c r="I271" s="8"/>
      <c r="K271" s="8"/>
    </row>
    <row r="272" spans="2:11" s="5" customFormat="1" ht="15">
      <c r="B272" s="6"/>
      <c r="D272" s="7"/>
      <c r="I272" s="8"/>
      <c r="K272" s="8"/>
    </row>
    <row r="273" spans="2:11" s="5" customFormat="1" ht="15">
      <c r="B273" s="6"/>
      <c r="D273" s="7"/>
      <c r="I273" s="8"/>
      <c r="K273" s="8"/>
    </row>
    <row r="274" spans="2:11" s="5" customFormat="1" ht="15">
      <c r="B274" s="6"/>
      <c r="D274" s="7"/>
      <c r="I274" s="8"/>
      <c r="K274" s="8"/>
    </row>
    <row r="275" spans="2:11" s="5" customFormat="1" ht="15">
      <c r="B275" s="6"/>
      <c r="D275" s="7"/>
      <c r="I275" s="8"/>
      <c r="K275" s="8"/>
    </row>
    <row r="276" spans="2:11" s="5" customFormat="1" ht="15">
      <c r="B276" s="6"/>
      <c r="D276" s="7"/>
      <c r="I276" s="8"/>
      <c r="K276" s="8"/>
    </row>
    <row r="277" spans="2:11" s="5" customFormat="1" ht="15">
      <c r="B277" s="6"/>
      <c r="D277" s="7"/>
      <c r="I277" s="8"/>
      <c r="K277" s="8"/>
    </row>
    <row r="278" spans="2:11" s="5" customFormat="1" ht="15">
      <c r="B278" s="6"/>
      <c r="D278" s="7"/>
      <c r="I278" s="8"/>
      <c r="K278" s="8"/>
    </row>
    <row r="279" spans="2:11" s="5" customFormat="1" ht="15">
      <c r="B279" s="6"/>
      <c r="D279" s="7"/>
      <c r="I279" s="8"/>
      <c r="K279" s="8"/>
    </row>
    <row r="280" spans="2:11" s="5" customFormat="1" ht="15">
      <c r="B280" s="6"/>
      <c r="D280" s="7"/>
      <c r="I280" s="8"/>
      <c r="K280" s="8"/>
    </row>
    <row r="281" spans="2:11" s="5" customFormat="1" ht="15">
      <c r="B281" s="6"/>
      <c r="D281" s="7"/>
      <c r="I281" s="8"/>
      <c r="K281" s="8"/>
    </row>
    <row r="282" spans="2:11" s="5" customFormat="1" ht="15">
      <c r="B282" s="6"/>
      <c r="D282" s="7"/>
      <c r="I282" s="8"/>
      <c r="K282" s="8"/>
    </row>
    <row r="283" spans="2:11" s="5" customFormat="1" ht="15">
      <c r="B283" s="6"/>
      <c r="D283" s="7"/>
      <c r="I283" s="8"/>
      <c r="K283" s="8"/>
    </row>
    <row r="284" spans="2:11" s="5" customFormat="1" ht="15">
      <c r="B284" s="6"/>
      <c r="D284" s="7"/>
      <c r="I284" s="8"/>
      <c r="K284" s="8"/>
    </row>
    <row r="285" spans="2:11" s="5" customFormat="1" ht="15">
      <c r="B285" s="6"/>
      <c r="D285" s="7"/>
      <c r="I285" s="8"/>
      <c r="K285" s="8"/>
    </row>
    <row r="286" spans="2:11" s="5" customFormat="1" ht="15">
      <c r="B286" s="6"/>
      <c r="D286" s="7"/>
      <c r="I286" s="8"/>
      <c r="K286" s="8"/>
    </row>
    <row r="287" spans="2:11" s="5" customFormat="1" ht="15">
      <c r="B287" s="6"/>
      <c r="D287" s="7"/>
      <c r="I287" s="8"/>
      <c r="K287" s="8"/>
    </row>
    <row r="288" spans="2:11" s="5" customFormat="1" ht="15">
      <c r="B288" s="6"/>
      <c r="D288" s="7"/>
      <c r="I288" s="8"/>
      <c r="K288" s="8"/>
    </row>
    <row r="289" spans="2:11" s="5" customFormat="1" ht="15">
      <c r="B289" s="6"/>
      <c r="D289" s="7"/>
      <c r="I289" s="8"/>
      <c r="K289" s="8"/>
    </row>
    <row r="290" spans="2:11" s="5" customFormat="1" ht="15">
      <c r="B290" s="6"/>
      <c r="D290" s="7"/>
      <c r="I290" s="8"/>
      <c r="K290" s="8"/>
    </row>
    <row r="291" spans="2:11" s="5" customFormat="1" ht="15">
      <c r="B291" s="6"/>
      <c r="D291" s="7"/>
      <c r="I291" s="8"/>
      <c r="K291" s="8"/>
    </row>
    <row r="292" spans="2:11" s="5" customFormat="1" ht="15">
      <c r="B292" s="6"/>
      <c r="D292" s="7"/>
      <c r="I292" s="8"/>
      <c r="K292" s="8"/>
    </row>
    <row r="293" spans="2:11" s="5" customFormat="1" ht="15">
      <c r="B293" s="6"/>
      <c r="D293" s="7"/>
      <c r="I293" s="8"/>
      <c r="K293" s="8"/>
    </row>
    <row r="294" spans="2:11" s="5" customFormat="1" ht="15">
      <c r="B294" s="6"/>
      <c r="D294" s="7"/>
      <c r="I294" s="8"/>
      <c r="K294" s="8"/>
    </row>
    <row r="295" spans="2:11" s="5" customFormat="1" ht="15">
      <c r="B295" s="6"/>
      <c r="D295" s="7"/>
      <c r="I295" s="8"/>
      <c r="K295" s="8"/>
    </row>
    <row r="296" spans="2:11" s="5" customFormat="1" ht="15">
      <c r="B296" s="6"/>
      <c r="D296" s="7"/>
      <c r="I296" s="8"/>
      <c r="K296" s="8"/>
    </row>
    <row r="297" spans="2:11" s="5" customFormat="1" ht="15">
      <c r="B297" s="6"/>
      <c r="D297" s="7"/>
      <c r="I297" s="8"/>
      <c r="K297" s="8"/>
    </row>
    <row r="298" spans="2:11" s="5" customFormat="1" ht="15">
      <c r="B298" s="6"/>
      <c r="D298" s="7"/>
      <c r="I298" s="8"/>
      <c r="K298" s="8"/>
    </row>
    <row r="299" spans="2:11" s="5" customFormat="1" ht="15">
      <c r="B299" s="6"/>
      <c r="D299" s="7"/>
      <c r="I299" s="8"/>
      <c r="K299" s="8"/>
    </row>
    <row r="300" spans="2:11" s="5" customFormat="1" ht="15">
      <c r="B300" s="6"/>
      <c r="D300" s="7"/>
      <c r="I300" s="8"/>
      <c r="K300" s="8"/>
    </row>
    <row r="301" spans="2:11" s="5" customFormat="1" ht="15">
      <c r="B301" s="6"/>
      <c r="D301" s="7"/>
      <c r="I301" s="8"/>
      <c r="K301" s="8"/>
    </row>
    <row r="302" spans="2:11" s="5" customFormat="1" ht="15">
      <c r="B302" s="6"/>
      <c r="D302" s="7"/>
      <c r="I302" s="8"/>
      <c r="K302" s="8"/>
    </row>
    <row r="303" spans="2:11" s="5" customFormat="1" ht="15">
      <c r="B303" s="6"/>
      <c r="D303" s="7"/>
      <c r="I303" s="8"/>
      <c r="K303" s="8"/>
    </row>
    <row r="304" spans="2:11" s="5" customFormat="1" ht="15">
      <c r="B304" s="6"/>
      <c r="D304" s="7"/>
      <c r="I304" s="8"/>
      <c r="K304" s="8"/>
    </row>
    <row r="305" spans="2:11" s="5" customFormat="1" ht="15">
      <c r="B305" s="6"/>
      <c r="D305" s="7"/>
      <c r="I305" s="8"/>
      <c r="K305" s="8"/>
    </row>
    <row r="306" spans="2:11" s="5" customFormat="1" ht="15">
      <c r="B306" s="6"/>
      <c r="D306" s="7"/>
      <c r="I306" s="8"/>
      <c r="K306" s="8"/>
    </row>
    <row r="307" spans="2:11" s="5" customFormat="1" ht="15">
      <c r="B307" s="6"/>
      <c r="D307" s="7"/>
      <c r="I307" s="8"/>
      <c r="K307" s="8"/>
    </row>
    <row r="308" spans="2:11" s="5" customFormat="1" ht="15">
      <c r="B308" s="6"/>
      <c r="D308" s="7"/>
      <c r="I308" s="8"/>
      <c r="K308" s="8"/>
    </row>
    <row r="309" spans="2:11" s="5" customFormat="1" ht="15">
      <c r="B309" s="6"/>
      <c r="D309" s="7"/>
      <c r="I309" s="8"/>
      <c r="K309" s="8"/>
    </row>
    <row r="310" spans="2:11" s="5" customFormat="1" ht="15">
      <c r="B310" s="6"/>
      <c r="D310" s="7"/>
      <c r="I310" s="8"/>
      <c r="K310" s="8"/>
    </row>
    <row r="311" spans="2:11" s="5" customFormat="1" ht="15">
      <c r="B311" s="6"/>
      <c r="D311" s="7"/>
      <c r="I311" s="8"/>
      <c r="K311" s="8"/>
    </row>
    <row r="312" spans="2:11" s="5" customFormat="1" ht="15">
      <c r="B312" s="6"/>
      <c r="D312" s="7"/>
      <c r="I312" s="8"/>
      <c r="K312" s="8"/>
    </row>
    <row r="313" spans="2:11" s="5" customFormat="1" ht="15">
      <c r="B313" s="6"/>
      <c r="D313" s="7"/>
      <c r="I313" s="8"/>
      <c r="K313" s="8"/>
    </row>
    <row r="314" spans="2:11" s="5" customFormat="1" ht="15">
      <c r="B314" s="6"/>
      <c r="D314" s="7"/>
      <c r="I314" s="8"/>
      <c r="K314" s="8"/>
    </row>
    <row r="315" spans="2:11" s="5" customFormat="1" ht="15">
      <c r="B315" s="6"/>
      <c r="D315" s="7"/>
      <c r="I315" s="8"/>
      <c r="K315" s="8"/>
    </row>
    <row r="316" spans="2:11" s="5" customFormat="1" ht="15">
      <c r="B316" s="6"/>
      <c r="D316" s="7"/>
      <c r="I316" s="8"/>
      <c r="K316" s="8"/>
    </row>
    <row r="317" spans="2:11" s="5" customFormat="1" ht="15">
      <c r="B317" s="6"/>
      <c r="D317" s="7"/>
      <c r="I317" s="8"/>
      <c r="K317" s="8"/>
    </row>
    <row r="318" spans="2:11" s="5" customFormat="1" ht="15">
      <c r="B318" s="6"/>
      <c r="D318" s="7"/>
      <c r="I318" s="8"/>
      <c r="K318" s="8"/>
    </row>
    <row r="319" spans="2:11" s="5" customFormat="1" ht="15">
      <c r="B319" s="6"/>
      <c r="D319" s="7"/>
      <c r="I319" s="8"/>
      <c r="K319" s="8"/>
    </row>
    <row r="320" spans="2:11" s="5" customFormat="1" ht="15">
      <c r="B320" s="6"/>
      <c r="D320" s="7"/>
      <c r="I320" s="8"/>
      <c r="K320" s="8"/>
    </row>
    <row r="321" spans="2:11" s="5" customFormat="1" ht="15">
      <c r="B321" s="6"/>
      <c r="D321" s="7"/>
      <c r="I321" s="8"/>
      <c r="K321" s="8"/>
    </row>
    <row r="322" spans="2:11" s="5" customFormat="1" ht="15">
      <c r="B322" s="6"/>
      <c r="D322" s="7"/>
      <c r="I322" s="8"/>
      <c r="K322" s="8"/>
    </row>
    <row r="323" spans="2:11" s="5" customFormat="1" ht="15">
      <c r="B323" s="6"/>
      <c r="D323" s="7"/>
      <c r="I323" s="8"/>
      <c r="K323" s="8"/>
    </row>
    <row r="324" spans="2:11" s="5" customFormat="1" ht="15">
      <c r="B324" s="6"/>
      <c r="D324" s="7"/>
      <c r="I324" s="8"/>
      <c r="K324" s="8"/>
    </row>
    <row r="325" spans="2:11" s="5" customFormat="1" ht="15">
      <c r="B325" s="6"/>
      <c r="D325" s="7"/>
      <c r="I325" s="8"/>
      <c r="K325" s="8"/>
    </row>
    <row r="326" spans="2:11" s="5" customFormat="1" ht="15">
      <c r="B326" s="6"/>
      <c r="D326" s="7"/>
      <c r="I326" s="8"/>
      <c r="K326" s="8"/>
    </row>
    <row r="327" spans="2:11" s="5" customFormat="1" ht="15">
      <c r="B327" s="6"/>
      <c r="D327" s="7"/>
      <c r="I327" s="8"/>
      <c r="K327" s="8"/>
    </row>
    <row r="328" spans="2:11" s="5" customFormat="1" ht="15">
      <c r="B328" s="6"/>
      <c r="D328" s="7"/>
      <c r="I328" s="8"/>
      <c r="K328" s="8"/>
    </row>
    <row r="329" spans="2:11" s="5" customFormat="1" ht="15">
      <c r="B329" s="6"/>
      <c r="D329" s="7"/>
      <c r="I329" s="8"/>
      <c r="K329" s="8"/>
    </row>
    <row r="330" spans="2:11" s="5" customFormat="1" ht="15">
      <c r="B330" s="6"/>
      <c r="D330" s="7"/>
      <c r="I330" s="8"/>
      <c r="K330" s="8"/>
    </row>
  </sheetData>
  <mergeCells count="3">
    <mergeCell ref="A1:E1"/>
    <mergeCell ref="G1:K1"/>
    <mergeCell ref="M1:Q1"/>
  </mergeCells>
  <printOptions/>
  <pageMargins left="0" right="0" top="0.3937007874015748" bottom="0.1968503937007874" header="0.5118110236220472" footer="0.5118110236220472"/>
  <pageSetup horizontalDpi="600" verticalDpi="600" orientation="landscape" paperSize="9" scale="30" r:id="rId1"/>
  <rowBreaks count="3" manualBreakCount="3">
    <brk id="76" max="28" man="1"/>
    <brk id="131" max="28" man="1"/>
    <brk id="185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251"/>
  <sheetViews>
    <sheetView view="pageBreakPreview" zoomScale="60" workbookViewId="0" topLeftCell="AG209">
      <selection activeCell="AN229" sqref="AN229:AN234"/>
    </sheetView>
  </sheetViews>
  <sheetFormatPr defaultColWidth="9.140625" defaultRowHeight="12.75"/>
  <cols>
    <col min="1" max="1" width="25.57421875" style="0" customWidth="1"/>
    <col min="2" max="2" width="35.421875" style="0" customWidth="1"/>
    <col min="3" max="3" width="22.28125" style="0" customWidth="1"/>
    <col min="4" max="4" width="21.8515625" style="0" customWidth="1"/>
    <col min="5" max="5" width="13.8515625" style="0" customWidth="1"/>
    <col min="6" max="6" width="23.421875" style="0" customWidth="1"/>
    <col min="7" max="7" width="9.00390625" style="0" customWidth="1"/>
    <col min="8" max="8" width="39.28125" style="0" customWidth="1"/>
    <col min="9" max="9" width="22.28125" style="0" customWidth="1"/>
    <col min="10" max="11" width="21.8515625" style="0" customWidth="1"/>
    <col min="14" max="14" width="34.28125" style="0" customWidth="1"/>
    <col min="15" max="15" width="18.7109375" style="0" customWidth="1"/>
    <col min="16" max="16" width="21.140625" style="0" customWidth="1"/>
    <col min="17" max="17" width="18.00390625" style="0" customWidth="1"/>
    <col min="20" max="20" width="37.57421875" style="0" customWidth="1"/>
    <col min="21" max="21" width="21.28125" style="0" customWidth="1"/>
    <col min="22" max="22" width="20.140625" style="0" customWidth="1"/>
    <col min="23" max="23" width="14.57421875" style="0" customWidth="1"/>
    <col min="24" max="24" width="17.00390625" style="0" customWidth="1"/>
    <col min="26" max="26" width="38.140625" style="0" customWidth="1"/>
    <col min="27" max="27" width="18.00390625" style="0" customWidth="1"/>
    <col min="28" max="28" width="25.140625" style="0" customWidth="1"/>
    <col min="29" max="29" width="13.57421875" style="0" customWidth="1"/>
    <col min="30" max="30" width="18.421875" style="0" customWidth="1"/>
    <col min="32" max="32" width="38.140625" style="0" customWidth="1"/>
    <col min="33" max="33" width="22.00390625" style="0" customWidth="1"/>
    <col min="34" max="34" width="23.00390625" style="0" customWidth="1"/>
    <col min="35" max="35" width="15.421875" style="0" customWidth="1"/>
    <col min="38" max="38" width="34.140625" style="0" customWidth="1"/>
    <col min="39" max="39" width="21.28125" style="0" customWidth="1"/>
    <col min="40" max="40" width="22.140625" style="0" customWidth="1"/>
    <col min="41" max="41" width="15.57421875" style="0" customWidth="1"/>
  </cols>
  <sheetData>
    <row r="1" spans="1:42" ht="23.25">
      <c r="A1" s="18"/>
      <c r="B1" s="68" t="s">
        <v>117</v>
      </c>
      <c r="C1" s="68"/>
      <c r="D1" s="68"/>
      <c r="E1" s="68"/>
      <c r="F1" s="68"/>
      <c r="G1" s="59"/>
      <c r="H1" s="68" t="s">
        <v>119</v>
      </c>
      <c r="I1" s="68"/>
      <c r="J1" s="68"/>
      <c r="K1" s="68"/>
      <c r="L1" s="68"/>
      <c r="M1" s="59"/>
      <c r="N1" s="68" t="s">
        <v>122</v>
      </c>
      <c r="O1" s="68"/>
      <c r="P1" s="68"/>
      <c r="Q1" s="68"/>
      <c r="R1" s="68"/>
      <c r="S1" s="59"/>
      <c r="T1" s="68" t="s">
        <v>129</v>
      </c>
      <c r="U1" s="68"/>
      <c r="V1" s="68"/>
      <c r="W1" s="68"/>
      <c r="X1" s="68"/>
      <c r="Y1" s="59"/>
      <c r="Z1" s="68" t="s">
        <v>132</v>
      </c>
      <c r="AA1" s="68"/>
      <c r="AB1" s="68"/>
      <c r="AC1" s="68"/>
      <c r="AD1" s="68"/>
      <c r="AE1" s="59"/>
      <c r="AF1" s="68" t="s">
        <v>135</v>
      </c>
      <c r="AG1" s="68"/>
      <c r="AH1" s="68"/>
      <c r="AI1" s="68"/>
      <c r="AJ1" s="68"/>
      <c r="AK1" s="59"/>
      <c r="AL1" s="68" t="s">
        <v>137</v>
      </c>
      <c r="AM1" s="68"/>
      <c r="AN1" s="68"/>
      <c r="AO1" s="68"/>
      <c r="AP1" s="68"/>
    </row>
    <row r="2" spans="1:42" ht="23.25">
      <c r="A2" s="43"/>
      <c r="B2" s="43" t="s">
        <v>118</v>
      </c>
      <c r="C2" s="14"/>
      <c r="D2" s="16"/>
      <c r="E2" s="15"/>
      <c r="F2" s="16"/>
      <c r="G2" s="16"/>
      <c r="H2" s="43" t="s">
        <v>120</v>
      </c>
      <c r="I2" s="14"/>
      <c r="J2" s="16"/>
      <c r="K2" s="15"/>
      <c r="L2" s="16"/>
      <c r="M2" s="16"/>
      <c r="N2" s="43" t="s">
        <v>123</v>
      </c>
      <c r="O2" s="14"/>
      <c r="P2" s="16"/>
      <c r="Q2" s="15"/>
      <c r="R2" s="16"/>
      <c r="S2" s="16"/>
      <c r="T2" s="43" t="s">
        <v>130</v>
      </c>
      <c r="U2" s="14"/>
      <c r="V2" s="16"/>
      <c r="W2" s="15"/>
      <c r="X2" s="16"/>
      <c r="Y2" s="16"/>
      <c r="Z2" s="43" t="s">
        <v>133</v>
      </c>
      <c r="AA2" s="14"/>
      <c r="AB2" s="16"/>
      <c r="AC2" s="15"/>
      <c r="AD2" s="16"/>
      <c r="AE2" s="16"/>
      <c r="AF2" s="43" t="s">
        <v>136</v>
      </c>
      <c r="AG2" s="14"/>
      <c r="AH2" s="16"/>
      <c r="AI2" s="15"/>
      <c r="AJ2" s="16"/>
      <c r="AK2" s="16"/>
      <c r="AL2" s="43" t="s">
        <v>138</v>
      </c>
      <c r="AM2" s="14"/>
      <c r="AN2" s="16"/>
      <c r="AO2" s="15"/>
      <c r="AP2" s="16"/>
    </row>
    <row r="3" spans="1:42" ht="18">
      <c r="A3" s="18"/>
      <c r="B3" s="13"/>
      <c r="C3" s="14"/>
      <c r="D3" s="16"/>
      <c r="E3" s="15"/>
      <c r="F3" s="16"/>
      <c r="G3" s="16"/>
      <c r="H3" s="13"/>
      <c r="I3" s="14"/>
      <c r="J3" s="16"/>
      <c r="K3" s="15"/>
      <c r="L3" s="16"/>
      <c r="M3" s="16"/>
      <c r="N3" s="13"/>
      <c r="O3" s="14"/>
      <c r="P3" s="16"/>
      <c r="Q3" s="15"/>
      <c r="R3" s="16"/>
      <c r="S3" s="16"/>
      <c r="T3" s="13"/>
      <c r="U3" s="14"/>
      <c r="V3" s="16"/>
      <c r="W3" s="15"/>
      <c r="X3" s="16"/>
      <c r="Y3" s="16"/>
      <c r="Z3" s="13"/>
      <c r="AA3" s="14"/>
      <c r="AB3" s="16"/>
      <c r="AC3" s="15"/>
      <c r="AD3" s="16"/>
      <c r="AE3" s="16"/>
      <c r="AF3" s="13"/>
      <c r="AG3" s="14"/>
      <c r="AH3" s="16"/>
      <c r="AI3" s="15"/>
      <c r="AJ3" s="16"/>
      <c r="AK3" s="16"/>
      <c r="AL3" s="13"/>
      <c r="AM3" s="14"/>
      <c r="AN3" s="16"/>
      <c r="AO3" s="15"/>
      <c r="AP3" s="16"/>
    </row>
    <row r="4" spans="1:42" ht="18.75">
      <c r="A4" s="17" t="s">
        <v>75</v>
      </c>
      <c r="B4" s="17"/>
      <c r="C4" s="18"/>
      <c r="D4" s="21"/>
      <c r="E4" s="20"/>
      <c r="F4" s="21"/>
      <c r="G4" s="21"/>
      <c r="H4" s="17" t="s">
        <v>75</v>
      </c>
      <c r="I4" s="18"/>
      <c r="J4" s="21"/>
      <c r="K4" s="20"/>
      <c r="L4" s="21"/>
      <c r="M4" s="21"/>
      <c r="N4" s="17" t="s">
        <v>75</v>
      </c>
      <c r="O4" s="18"/>
      <c r="P4" s="21"/>
      <c r="Q4" s="20"/>
      <c r="R4" s="21"/>
      <c r="S4" s="21"/>
      <c r="T4" s="17" t="s">
        <v>75</v>
      </c>
      <c r="U4" s="18"/>
      <c r="V4" s="21"/>
      <c r="W4" s="20"/>
      <c r="X4" s="21"/>
      <c r="Y4" s="21"/>
      <c r="Z4" s="17" t="s">
        <v>75</v>
      </c>
      <c r="AA4" s="18"/>
      <c r="AB4" s="21"/>
      <c r="AC4" s="20"/>
      <c r="AD4" s="21"/>
      <c r="AE4" s="21"/>
      <c r="AF4" s="17" t="s">
        <v>75</v>
      </c>
      <c r="AG4" s="18"/>
      <c r="AH4" s="21"/>
      <c r="AI4" s="20"/>
      <c r="AJ4" s="21"/>
      <c r="AK4" s="21"/>
      <c r="AL4" s="17" t="s">
        <v>75</v>
      </c>
      <c r="AM4" s="18"/>
      <c r="AN4" s="21"/>
      <c r="AO4" s="20"/>
      <c r="AP4" s="21"/>
    </row>
    <row r="5" spans="1:42" ht="23.25">
      <c r="A5" s="18"/>
      <c r="B5" s="68"/>
      <c r="C5" s="68"/>
      <c r="D5" s="68"/>
      <c r="E5" s="68"/>
      <c r="F5" s="68"/>
      <c r="G5" s="21"/>
      <c r="H5" s="19"/>
      <c r="I5" s="18"/>
      <c r="J5" s="21"/>
      <c r="K5" s="20"/>
      <c r="L5" s="21"/>
      <c r="M5" s="21"/>
      <c r="N5" s="19"/>
      <c r="O5" s="18"/>
      <c r="P5" s="21"/>
      <c r="Q5" s="20"/>
      <c r="R5" s="21"/>
      <c r="S5" s="21"/>
      <c r="T5" s="19"/>
      <c r="U5" s="18"/>
      <c r="V5" s="21"/>
      <c r="W5" s="20"/>
      <c r="X5" s="21"/>
      <c r="Y5" s="21"/>
      <c r="Z5" s="19"/>
      <c r="AA5" s="18"/>
      <c r="AB5" s="21"/>
      <c r="AC5" s="20"/>
      <c r="AD5" s="21"/>
      <c r="AE5" s="21"/>
      <c r="AF5" s="19"/>
      <c r="AG5" s="18"/>
      <c r="AH5" s="21"/>
      <c r="AI5" s="20"/>
      <c r="AJ5" s="21"/>
      <c r="AK5" s="21"/>
      <c r="AL5" s="19"/>
      <c r="AM5" s="18"/>
      <c r="AN5" s="21"/>
      <c r="AO5" s="20"/>
      <c r="AP5" s="21"/>
    </row>
    <row r="6" spans="1:42" ht="72" customHeight="1">
      <c r="A6" s="33" t="s">
        <v>82</v>
      </c>
      <c r="B6" s="34" t="s">
        <v>83</v>
      </c>
      <c r="C6" s="35" t="s">
        <v>84</v>
      </c>
      <c r="D6" s="36" t="s">
        <v>85</v>
      </c>
      <c r="E6" s="35" t="s">
        <v>84</v>
      </c>
      <c r="F6" s="38"/>
      <c r="G6" s="38"/>
      <c r="H6" s="34" t="s">
        <v>83</v>
      </c>
      <c r="I6" s="35" t="s">
        <v>84</v>
      </c>
      <c r="J6" s="36" t="s">
        <v>85</v>
      </c>
      <c r="K6" s="35" t="s">
        <v>84</v>
      </c>
      <c r="L6" s="38"/>
      <c r="M6" s="38"/>
      <c r="N6" s="34" t="s">
        <v>83</v>
      </c>
      <c r="O6" s="35" t="s">
        <v>84</v>
      </c>
      <c r="P6" s="36" t="s">
        <v>85</v>
      </c>
      <c r="Q6" s="35" t="s">
        <v>84</v>
      </c>
      <c r="R6" s="38"/>
      <c r="S6" s="38"/>
      <c r="T6" s="34" t="s">
        <v>83</v>
      </c>
      <c r="U6" s="35" t="s">
        <v>84</v>
      </c>
      <c r="V6" s="36" t="s">
        <v>85</v>
      </c>
      <c r="W6" s="35" t="s">
        <v>84</v>
      </c>
      <c r="X6" s="38"/>
      <c r="Y6" s="38"/>
      <c r="Z6" s="34" t="s">
        <v>83</v>
      </c>
      <c r="AA6" s="35" t="s">
        <v>84</v>
      </c>
      <c r="AB6" s="36" t="s">
        <v>85</v>
      </c>
      <c r="AC6" s="35" t="s">
        <v>84</v>
      </c>
      <c r="AD6" s="38"/>
      <c r="AE6" s="38"/>
      <c r="AF6" s="34" t="s">
        <v>83</v>
      </c>
      <c r="AG6" s="35" t="s">
        <v>84</v>
      </c>
      <c r="AH6" s="36" t="s">
        <v>85</v>
      </c>
      <c r="AI6" s="35" t="s">
        <v>84</v>
      </c>
      <c r="AJ6" s="38"/>
      <c r="AK6" s="38"/>
      <c r="AL6" s="34" t="s">
        <v>83</v>
      </c>
      <c r="AM6" s="35" t="s">
        <v>84</v>
      </c>
      <c r="AN6" s="36" t="s">
        <v>85</v>
      </c>
      <c r="AO6" s="35" t="s">
        <v>84</v>
      </c>
      <c r="AP6" s="38"/>
    </row>
    <row r="7" spans="1:42" ht="18">
      <c r="A7" s="19"/>
      <c r="B7" s="18"/>
      <c r="C7" s="21"/>
      <c r="D7" s="20"/>
      <c r="E7" s="21"/>
      <c r="F7" s="21"/>
      <c r="G7" s="21"/>
      <c r="H7" s="18"/>
      <c r="I7" s="21"/>
      <c r="J7" s="20"/>
      <c r="K7" s="21"/>
      <c r="L7" s="21"/>
      <c r="M7" s="21"/>
      <c r="N7" s="18"/>
      <c r="O7" s="21"/>
      <c r="P7" s="20"/>
      <c r="Q7" s="21"/>
      <c r="R7" s="21"/>
      <c r="S7" s="21"/>
      <c r="T7" s="18"/>
      <c r="U7" s="21"/>
      <c r="V7" s="20"/>
      <c r="W7" s="21"/>
      <c r="X7" s="21"/>
      <c r="Y7" s="21"/>
      <c r="Z7" s="18"/>
      <c r="AA7" s="21"/>
      <c r="AB7" s="20"/>
      <c r="AC7" s="21"/>
      <c r="AD7" s="21"/>
      <c r="AE7" s="21"/>
      <c r="AF7" s="18"/>
      <c r="AG7" s="21"/>
      <c r="AH7" s="20"/>
      <c r="AI7" s="21"/>
      <c r="AJ7" s="21"/>
      <c r="AK7" s="21"/>
      <c r="AL7" s="18"/>
      <c r="AM7" s="21"/>
      <c r="AN7" s="20"/>
      <c r="AO7" s="21"/>
      <c r="AP7" s="21"/>
    </row>
    <row r="8" spans="1:42" ht="18">
      <c r="A8" s="19" t="s">
        <v>0</v>
      </c>
      <c r="B8" s="55">
        <v>856647.07</v>
      </c>
      <c r="C8" s="56">
        <v>0.005581461317249185</v>
      </c>
      <c r="D8" s="57">
        <v>36</v>
      </c>
      <c r="E8" s="56">
        <v>0.011830430496220835</v>
      </c>
      <c r="F8" s="21"/>
      <c r="G8" s="21"/>
      <c r="H8" s="55">
        <v>982294.26</v>
      </c>
      <c r="I8" s="56">
        <v>0.006662506268136327</v>
      </c>
      <c r="J8" s="57">
        <v>58</v>
      </c>
      <c r="K8" s="56">
        <v>0.0196078431372549</v>
      </c>
      <c r="L8" s="21"/>
      <c r="M8" s="21"/>
      <c r="N8" s="55">
        <v>1108139.21</v>
      </c>
      <c r="O8" s="56">
        <v>0.007855801416909926</v>
      </c>
      <c r="P8" s="57">
        <v>58</v>
      </c>
      <c r="Q8" s="56">
        <v>0.02080344332855093</v>
      </c>
      <c r="R8" s="21"/>
      <c r="S8" s="21"/>
      <c r="T8" s="55">
        <v>1079588.25</v>
      </c>
      <c r="U8" s="56">
        <v>0.00816599462801065</v>
      </c>
      <c r="V8" s="57">
        <v>60</v>
      </c>
      <c r="W8" s="56">
        <v>0.02306805074971165</v>
      </c>
      <c r="X8" s="21"/>
      <c r="Y8" s="21"/>
      <c r="Z8" s="55">
        <v>1028958.03</v>
      </c>
      <c r="AA8" s="56">
        <v>0.008108994678274334</v>
      </c>
      <c r="AB8" s="57">
        <v>29</v>
      </c>
      <c r="AC8" s="56">
        <v>0.01184640522875817</v>
      </c>
      <c r="AD8" s="21"/>
      <c r="AE8" s="21"/>
      <c r="AF8" s="55">
        <v>1381952.84</v>
      </c>
      <c r="AG8" s="56">
        <v>0.01144755169855292</v>
      </c>
      <c r="AH8" s="57">
        <v>39</v>
      </c>
      <c r="AI8" s="56">
        <v>0.016574585635359115</v>
      </c>
      <c r="AJ8" s="21"/>
      <c r="AK8" s="21"/>
      <c r="AL8" s="55">
        <v>1916452.46</v>
      </c>
      <c r="AM8" s="56">
        <v>0.016915617270263732</v>
      </c>
      <c r="AN8" s="57">
        <v>90</v>
      </c>
      <c r="AO8" s="56">
        <v>0.04025044722719141</v>
      </c>
      <c r="AP8" s="21"/>
    </row>
    <row r="9" spans="1:42" ht="18">
      <c r="A9" s="19" t="s">
        <v>1</v>
      </c>
      <c r="B9" s="55">
        <v>17115364.249999993</v>
      </c>
      <c r="C9" s="56">
        <v>0.11151470288925935</v>
      </c>
      <c r="D9" s="57">
        <v>448</v>
      </c>
      <c r="E9" s="56">
        <v>0.1472231350640815</v>
      </c>
      <c r="F9" s="21"/>
      <c r="G9" s="21"/>
      <c r="H9" s="55">
        <v>17194430.899999987</v>
      </c>
      <c r="I9" s="56">
        <v>0.11662289836478008</v>
      </c>
      <c r="J9" s="57">
        <v>459</v>
      </c>
      <c r="K9" s="56">
        <v>0.15517241379310345</v>
      </c>
      <c r="L9" s="21"/>
      <c r="M9" s="21"/>
      <c r="N9" s="55">
        <v>16151335.09000002</v>
      </c>
      <c r="O9" s="56">
        <v>0.1144997667621645</v>
      </c>
      <c r="P9" s="57">
        <v>436</v>
      </c>
      <c r="Q9" s="56">
        <v>0.1563845050215208</v>
      </c>
      <c r="R9" s="21"/>
      <c r="S9" s="21"/>
      <c r="T9" s="55">
        <v>16489344.559999997</v>
      </c>
      <c r="U9" s="56">
        <v>0.12472523584466261</v>
      </c>
      <c r="V9" s="57">
        <v>444</v>
      </c>
      <c r="W9" s="56">
        <v>0.1707035755478662</v>
      </c>
      <c r="X9" s="21"/>
      <c r="Y9" s="21"/>
      <c r="Z9" s="55">
        <v>16651611.460000014</v>
      </c>
      <c r="AA9" s="56">
        <v>0.13122773211054295</v>
      </c>
      <c r="AB9" s="57">
        <v>446</v>
      </c>
      <c r="AC9" s="56">
        <v>0.18218954248366012</v>
      </c>
      <c r="AD9" s="21"/>
      <c r="AE9" s="21"/>
      <c r="AF9" s="55">
        <v>18236262.780000012</v>
      </c>
      <c r="AG9" s="56">
        <v>0.15106200075716517</v>
      </c>
      <c r="AH9" s="57">
        <v>507</v>
      </c>
      <c r="AI9" s="56">
        <v>0.2154696132596685</v>
      </c>
      <c r="AJ9" s="21"/>
      <c r="AK9" s="21"/>
      <c r="AL9" s="55">
        <v>19565279.329999987</v>
      </c>
      <c r="AM9" s="56">
        <v>0.17269344470568382</v>
      </c>
      <c r="AN9" s="57">
        <v>514</v>
      </c>
      <c r="AO9" s="56">
        <v>0.2298747763864043</v>
      </c>
      <c r="AP9" s="21"/>
    </row>
    <row r="10" spans="1:42" ht="18">
      <c r="A10" s="19" t="s">
        <v>2</v>
      </c>
      <c r="B10" s="55">
        <v>6756245.529999999</v>
      </c>
      <c r="C10" s="56">
        <v>0.044020138976874935</v>
      </c>
      <c r="D10" s="57">
        <v>164</v>
      </c>
      <c r="E10" s="56">
        <v>0.05389418337167269</v>
      </c>
      <c r="F10" s="21"/>
      <c r="G10" s="21"/>
      <c r="H10" s="55">
        <v>7031213.600000003</v>
      </c>
      <c r="I10" s="56">
        <v>0.047689889466121294</v>
      </c>
      <c r="J10" s="57">
        <v>165</v>
      </c>
      <c r="K10" s="56">
        <v>0.055780933062880324</v>
      </c>
      <c r="L10" s="21"/>
      <c r="M10" s="21"/>
      <c r="N10" s="55">
        <v>7356294.49</v>
      </c>
      <c r="O10" s="56">
        <v>0.05215011629969191</v>
      </c>
      <c r="P10" s="57">
        <v>179</v>
      </c>
      <c r="Q10" s="56">
        <v>0.06420373027259685</v>
      </c>
      <c r="R10" s="21"/>
      <c r="S10" s="21"/>
      <c r="T10" s="55">
        <v>6958463.43</v>
      </c>
      <c r="U10" s="56">
        <v>0.05263374716109456</v>
      </c>
      <c r="V10" s="57">
        <v>171</v>
      </c>
      <c r="W10" s="56">
        <v>0.0657439446366782</v>
      </c>
      <c r="X10" s="21"/>
      <c r="Y10" s="21"/>
      <c r="Z10" s="55">
        <v>7354465.020000003</v>
      </c>
      <c r="AA10" s="56">
        <v>0.05795894095771308</v>
      </c>
      <c r="AB10" s="57">
        <v>181</v>
      </c>
      <c r="AC10" s="56">
        <v>0.07393790849673203</v>
      </c>
      <c r="AD10" s="21"/>
      <c r="AE10" s="21"/>
      <c r="AF10" s="55">
        <v>6573807.319999997</v>
      </c>
      <c r="AG10" s="56">
        <v>0.05445482434264948</v>
      </c>
      <c r="AH10" s="57">
        <v>148</v>
      </c>
      <c r="AI10" s="56">
        <v>0.06289842753931152</v>
      </c>
      <c r="AJ10" s="21"/>
      <c r="AK10" s="21"/>
      <c r="AL10" s="55">
        <v>6529649.7</v>
      </c>
      <c r="AM10" s="56">
        <v>0.05763412218119534</v>
      </c>
      <c r="AN10" s="57">
        <v>135</v>
      </c>
      <c r="AO10" s="56">
        <v>0.06037567084078712</v>
      </c>
      <c r="AP10" s="21"/>
    </row>
    <row r="11" spans="1:42" ht="18">
      <c r="A11" s="19" t="s">
        <v>3</v>
      </c>
      <c r="B11" s="55">
        <v>11939349.479999984</v>
      </c>
      <c r="C11" s="56">
        <v>0.07779051561542033</v>
      </c>
      <c r="D11" s="57">
        <v>245</v>
      </c>
      <c r="E11" s="56">
        <v>0.08051265198816956</v>
      </c>
      <c r="F11" s="21"/>
      <c r="G11" s="21"/>
      <c r="H11" s="55">
        <v>10935391.729999999</v>
      </c>
      <c r="I11" s="56">
        <v>0.0741703570024436</v>
      </c>
      <c r="J11" s="57">
        <v>235</v>
      </c>
      <c r="K11" s="56">
        <v>0.07944557133198107</v>
      </c>
      <c r="L11" s="21"/>
      <c r="M11" s="21"/>
      <c r="N11" s="55">
        <v>10327306.17</v>
      </c>
      <c r="O11" s="56">
        <v>0.07321216117165338</v>
      </c>
      <c r="P11" s="57">
        <v>216</v>
      </c>
      <c r="Q11" s="56">
        <v>0.07747489239598278</v>
      </c>
      <c r="R11" s="21"/>
      <c r="S11" s="21"/>
      <c r="T11" s="55">
        <v>9121785.470000004</v>
      </c>
      <c r="U11" s="56">
        <v>0.06899709323983994</v>
      </c>
      <c r="V11" s="57">
        <v>186</v>
      </c>
      <c r="W11" s="56">
        <v>0.07151095732410612</v>
      </c>
      <c r="X11" s="21"/>
      <c r="Y11" s="21"/>
      <c r="Z11" s="55">
        <v>8259625.590000003</v>
      </c>
      <c r="AA11" s="56">
        <v>0.06509231475053315</v>
      </c>
      <c r="AB11" s="57">
        <v>177</v>
      </c>
      <c r="AC11" s="56">
        <v>0.07230392156862746</v>
      </c>
      <c r="AD11" s="21"/>
      <c r="AE11" s="21"/>
      <c r="AF11" s="55">
        <v>8580305.810000002</v>
      </c>
      <c r="AG11" s="56">
        <v>0.07107586562025446</v>
      </c>
      <c r="AH11" s="57">
        <v>167</v>
      </c>
      <c r="AI11" s="56">
        <v>0.07097322566935826</v>
      </c>
      <c r="AJ11" s="21"/>
      <c r="AK11" s="21"/>
      <c r="AL11" s="55">
        <v>8667695.000000006</v>
      </c>
      <c r="AM11" s="56">
        <v>0.07650563439250596</v>
      </c>
      <c r="AN11" s="57">
        <v>171</v>
      </c>
      <c r="AO11" s="56">
        <v>0.07647584973166369</v>
      </c>
      <c r="AP11" s="21"/>
    </row>
    <row r="12" spans="1:42" ht="18">
      <c r="A12" s="19" t="s">
        <v>4</v>
      </c>
      <c r="B12" s="55">
        <v>15417554.92</v>
      </c>
      <c r="C12" s="56">
        <v>0.10045267112457974</v>
      </c>
      <c r="D12" s="57">
        <v>301</v>
      </c>
      <c r="E12" s="56">
        <v>0.09891554387117976</v>
      </c>
      <c r="F12" s="21"/>
      <c r="G12" s="21"/>
      <c r="H12" s="55">
        <v>15226554.119999995</v>
      </c>
      <c r="I12" s="56">
        <v>0.10327558288553675</v>
      </c>
      <c r="J12" s="57">
        <v>302</v>
      </c>
      <c r="K12" s="56">
        <v>0.10209601081812035</v>
      </c>
      <c r="L12" s="21"/>
      <c r="M12" s="21"/>
      <c r="N12" s="55">
        <v>14965972.300000003</v>
      </c>
      <c r="O12" s="56">
        <v>0.10609651327090464</v>
      </c>
      <c r="P12" s="57">
        <v>294</v>
      </c>
      <c r="Q12" s="56">
        <v>0.1054519368723099</v>
      </c>
      <c r="R12" s="21"/>
      <c r="S12" s="21"/>
      <c r="T12" s="55">
        <v>14497451.929999994</v>
      </c>
      <c r="U12" s="56">
        <v>0.10965858009312583</v>
      </c>
      <c r="V12" s="57">
        <v>285</v>
      </c>
      <c r="W12" s="56">
        <v>0.10957324106113034</v>
      </c>
      <c r="X12" s="21"/>
      <c r="Y12" s="21"/>
      <c r="Z12" s="55">
        <v>13419588.99</v>
      </c>
      <c r="AA12" s="56">
        <v>0.10575686522854469</v>
      </c>
      <c r="AB12" s="57">
        <v>252</v>
      </c>
      <c r="AC12" s="56">
        <v>0.10294117647058823</v>
      </c>
      <c r="AD12" s="21"/>
      <c r="AE12" s="21"/>
      <c r="AF12" s="55">
        <v>11400627.409999998</v>
      </c>
      <c r="AG12" s="56">
        <v>0.09443829622428683</v>
      </c>
      <c r="AH12" s="57">
        <v>227</v>
      </c>
      <c r="AI12" s="56">
        <v>0.09647258818529537</v>
      </c>
      <c r="AJ12" s="21"/>
      <c r="AK12" s="21"/>
      <c r="AL12" s="55">
        <v>9764948.72</v>
      </c>
      <c r="AM12" s="56">
        <v>0.08619057276864134</v>
      </c>
      <c r="AN12" s="57">
        <v>189</v>
      </c>
      <c r="AO12" s="56">
        <v>0.08452593917710197</v>
      </c>
      <c r="AP12" s="21"/>
    </row>
    <row r="13" spans="1:42" ht="18">
      <c r="A13" s="19" t="s">
        <v>5</v>
      </c>
      <c r="B13" s="55">
        <v>22453884.269999985</v>
      </c>
      <c r="C13" s="56">
        <v>0.14629768881949815</v>
      </c>
      <c r="D13" s="57">
        <v>441</v>
      </c>
      <c r="E13" s="56">
        <v>0.14492277357870523</v>
      </c>
      <c r="F13" s="21"/>
      <c r="G13" s="21"/>
      <c r="H13" s="55">
        <v>21170171.620000005</v>
      </c>
      <c r="I13" s="56">
        <v>0.14358874612152556</v>
      </c>
      <c r="J13" s="57">
        <v>419</v>
      </c>
      <c r="K13" s="56">
        <v>0.14164976335361731</v>
      </c>
      <c r="L13" s="21"/>
      <c r="M13" s="21"/>
      <c r="N13" s="55">
        <v>19159217.250000026</v>
      </c>
      <c r="O13" s="56">
        <v>0.13582319320641617</v>
      </c>
      <c r="P13" s="57">
        <v>389</v>
      </c>
      <c r="Q13" s="56">
        <v>0.13952654232424677</v>
      </c>
      <c r="R13" s="21"/>
      <c r="S13" s="21"/>
      <c r="T13" s="55">
        <v>16640766.069999998</v>
      </c>
      <c r="U13" s="56">
        <v>0.12587058661818695</v>
      </c>
      <c r="V13" s="57">
        <v>339</v>
      </c>
      <c r="W13" s="56">
        <v>0.1303344867358708</v>
      </c>
      <c r="X13" s="21"/>
      <c r="Y13" s="21"/>
      <c r="Z13" s="55">
        <v>17238655.21999999</v>
      </c>
      <c r="AA13" s="56">
        <v>0.1358540964392746</v>
      </c>
      <c r="AB13" s="57">
        <v>333</v>
      </c>
      <c r="AC13" s="56">
        <v>0.13602941176470587</v>
      </c>
      <c r="AD13" s="21"/>
      <c r="AE13" s="21"/>
      <c r="AF13" s="55">
        <v>16934868.619999994</v>
      </c>
      <c r="AG13" s="56">
        <v>0.14028176535724002</v>
      </c>
      <c r="AH13" s="57">
        <v>327</v>
      </c>
      <c r="AI13" s="56">
        <v>0.1389715257118572</v>
      </c>
      <c r="AJ13" s="21"/>
      <c r="AK13" s="21"/>
      <c r="AL13" s="55">
        <v>16047134.040000001</v>
      </c>
      <c r="AM13" s="56">
        <v>0.14164044419096156</v>
      </c>
      <c r="AN13" s="57">
        <v>314</v>
      </c>
      <c r="AO13" s="56">
        <v>0.1404293381037567</v>
      </c>
      <c r="AP13" s="21"/>
    </row>
    <row r="14" spans="1:42" ht="18">
      <c r="A14" s="19" t="s">
        <v>6</v>
      </c>
      <c r="B14" s="55">
        <v>27542149.259999987</v>
      </c>
      <c r="C14" s="56">
        <v>0.17945014472365284</v>
      </c>
      <c r="D14" s="57">
        <v>491</v>
      </c>
      <c r="E14" s="56">
        <v>0.1613539270456786</v>
      </c>
      <c r="F14" s="21"/>
      <c r="G14" s="21"/>
      <c r="H14" s="55">
        <v>24880343.74000001</v>
      </c>
      <c r="I14" s="56">
        <v>0.16875334904342867</v>
      </c>
      <c r="J14" s="57">
        <v>441</v>
      </c>
      <c r="K14" s="56">
        <v>0.14908722109533468</v>
      </c>
      <c r="L14" s="21"/>
      <c r="M14" s="21"/>
      <c r="N14" s="55">
        <v>22317320.900000013</v>
      </c>
      <c r="O14" s="56">
        <v>0.15821156725232535</v>
      </c>
      <c r="P14" s="57">
        <v>376</v>
      </c>
      <c r="Q14" s="56">
        <v>0.13486370157819225</v>
      </c>
      <c r="R14" s="21"/>
      <c r="S14" s="21"/>
      <c r="T14" s="55">
        <v>20987701.200000007</v>
      </c>
      <c r="U14" s="56">
        <v>0.15875076007310443</v>
      </c>
      <c r="V14" s="57">
        <v>349</v>
      </c>
      <c r="W14" s="56">
        <v>0.13417916186082277</v>
      </c>
      <c r="X14" s="21"/>
      <c r="Y14" s="21"/>
      <c r="Z14" s="55">
        <v>18495569.99</v>
      </c>
      <c r="AA14" s="56">
        <v>0.14575956865855885</v>
      </c>
      <c r="AB14" s="57">
        <v>310</v>
      </c>
      <c r="AC14" s="56">
        <v>0.12663398692810457</v>
      </c>
      <c r="AD14" s="21"/>
      <c r="AE14" s="21"/>
      <c r="AF14" s="55">
        <v>17340072.73</v>
      </c>
      <c r="AG14" s="56">
        <v>0.14363831622021392</v>
      </c>
      <c r="AH14" s="57">
        <v>283</v>
      </c>
      <c r="AI14" s="56">
        <v>0.12027199320017</v>
      </c>
      <c r="AJ14" s="21"/>
      <c r="AK14" s="21"/>
      <c r="AL14" s="55">
        <v>14802378.32999999</v>
      </c>
      <c r="AM14" s="56">
        <v>0.13065357568010083</v>
      </c>
      <c r="AN14" s="57">
        <v>241</v>
      </c>
      <c r="AO14" s="56">
        <v>0.10778175313059034</v>
      </c>
      <c r="AP14" s="21"/>
    </row>
    <row r="15" spans="1:42" ht="18">
      <c r="A15" s="19" t="s">
        <v>7</v>
      </c>
      <c r="B15" s="55">
        <v>28793520.07999999</v>
      </c>
      <c r="C15" s="56">
        <v>0.18760341818942727</v>
      </c>
      <c r="D15" s="57">
        <v>571</v>
      </c>
      <c r="E15" s="56">
        <v>0.18764377259283602</v>
      </c>
      <c r="F15" s="21"/>
      <c r="G15" s="21"/>
      <c r="H15" s="55">
        <v>27196667.859999996</v>
      </c>
      <c r="I15" s="56">
        <v>0.1844640424649043</v>
      </c>
      <c r="J15" s="57">
        <v>534</v>
      </c>
      <c r="K15" s="56">
        <v>0.18052738336713997</v>
      </c>
      <c r="L15" s="21"/>
      <c r="M15" s="21"/>
      <c r="N15" s="55">
        <v>25188882.47</v>
      </c>
      <c r="O15" s="56">
        <v>0.17856859211597043</v>
      </c>
      <c r="P15" s="57">
        <v>487</v>
      </c>
      <c r="Q15" s="56">
        <v>0.17467718794835008</v>
      </c>
      <c r="R15" s="21"/>
      <c r="S15" s="21"/>
      <c r="T15" s="55">
        <v>22548599.360000003</v>
      </c>
      <c r="U15" s="56">
        <v>0.1705573780030714</v>
      </c>
      <c r="V15" s="57">
        <v>425</v>
      </c>
      <c r="W15" s="56">
        <v>0.16339869281045752</v>
      </c>
      <c r="X15" s="21"/>
      <c r="Y15" s="21"/>
      <c r="Z15" s="55">
        <v>20755834.45</v>
      </c>
      <c r="AA15" s="56">
        <v>0.16357222179236316</v>
      </c>
      <c r="AB15" s="57">
        <v>389</v>
      </c>
      <c r="AC15" s="56">
        <v>0.15890522875816993</v>
      </c>
      <c r="AD15" s="21"/>
      <c r="AE15" s="21"/>
      <c r="AF15" s="55">
        <v>20591111.7</v>
      </c>
      <c r="AG15" s="56">
        <v>0.17056863945981535</v>
      </c>
      <c r="AH15" s="57">
        <v>369</v>
      </c>
      <c r="AI15" s="56">
        <v>0.1568210794730132</v>
      </c>
      <c r="AJ15" s="21"/>
      <c r="AK15" s="21"/>
      <c r="AL15" s="55">
        <v>18361624.590000004</v>
      </c>
      <c r="AM15" s="56">
        <v>0.1620693549709567</v>
      </c>
      <c r="AN15" s="57">
        <v>334</v>
      </c>
      <c r="AO15" s="56">
        <v>0.14937388193202147</v>
      </c>
      <c r="AP15" s="21"/>
    </row>
    <row r="16" spans="1:42" ht="18">
      <c r="A16" s="19" t="s">
        <v>8</v>
      </c>
      <c r="B16" s="55">
        <v>21521698.930000003</v>
      </c>
      <c r="C16" s="56">
        <v>0.14022405990284678</v>
      </c>
      <c r="D16" s="57">
        <v>328</v>
      </c>
      <c r="E16" s="56">
        <v>0.10778836674334538</v>
      </c>
      <c r="F16" s="21"/>
      <c r="G16" s="21"/>
      <c r="H16" s="55">
        <v>21552542.490000006</v>
      </c>
      <c r="I16" s="56">
        <v>0.14618221370233758</v>
      </c>
      <c r="J16" s="57">
        <v>324</v>
      </c>
      <c r="K16" s="56">
        <v>0.10953346855983773</v>
      </c>
      <c r="L16" s="21"/>
      <c r="M16" s="21"/>
      <c r="N16" s="55">
        <v>23593555.039999995</v>
      </c>
      <c r="O16" s="56">
        <v>0.16725902435414625</v>
      </c>
      <c r="P16" s="57">
        <v>338</v>
      </c>
      <c r="Q16" s="56">
        <v>0.1212338593974175</v>
      </c>
      <c r="R16" s="21"/>
      <c r="S16" s="21"/>
      <c r="T16" s="55">
        <v>22856499.539999995</v>
      </c>
      <c r="U16" s="56">
        <v>0.17288633185732413</v>
      </c>
      <c r="V16" s="57">
        <v>328</v>
      </c>
      <c r="W16" s="56">
        <v>0.1261053440984237</v>
      </c>
      <c r="X16" s="21"/>
      <c r="Y16" s="21"/>
      <c r="Z16" s="55">
        <v>16605305.209999997</v>
      </c>
      <c r="AA16" s="56">
        <v>0.13086280261500174</v>
      </c>
      <c r="AB16" s="57">
        <v>242</v>
      </c>
      <c r="AC16" s="56">
        <v>0.0988562091503268</v>
      </c>
      <c r="AD16" s="21"/>
      <c r="AE16" s="21"/>
      <c r="AF16" s="55">
        <v>18829595.830000006</v>
      </c>
      <c r="AG16" s="56">
        <v>0.1559769374812975</v>
      </c>
      <c r="AH16" s="57">
        <v>276</v>
      </c>
      <c r="AI16" s="56">
        <v>0.11729706757331067</v>
      </c>
      <c r="AJ16" s="21"/>
      <c r="AK16" s="21"/>
      <c r="AL16" s="55">
        <v>16863504.749999996</v>
      </c>
      <c r="AM16" s="56">
        <v>0.14884616140505483</v>
      </c>
      <c r="AN16" s="57">
        <v>240</v>
      </c>
      <c r="AO16" s="56">
        <v>0.1073345259391771</v>
      </c>
      <c r="AP16" s="21"/>
    </row>
    <row r="17" spans="1:42" ht="18">
      <c r="A17" s="19" t="s">
        <v>9</v>
      </c>
      <c r="B17" s="55">
        <v>342006.87</v>
      </c>
      <c r="C17" s="56">
        <v>0.002228336711801828</v>
      </c>
      <c r="D17" s="57">
        <v>7</v>
      </c>
      <c r="E17" s="56">
        <v>0.0023003614853762734</v>
      </c>
      <c r="F17" s="21"/>
      <c r="G17" s="21"/>
      <c r="H17" s="55">
        <v>586124.28</v>
      </c>
      <c r="I17" s="56">
        <v>0.003975444882887631</v>
      </c>
      <c r="J17" s="57">
        <v>11</v>
      </c>
      <c r="K17" s="56">
        <v>0.0037187288708586883</v>
      </c>
      <c r="L17" s="21"/>
      <c r="M17" s="21"/>
      <c r="N17" s="55">
        <v>225481.92</v>
      </c>
      <c r="O17" s="56">
        <v>0.0015984825468124818</v>
      </c>
      <c r="P17" s="57">
        <v>5</v>
      </c>
      <c r="Q17" s="56">
        <v>0.001793400286944046</v>
      </c>
      <c r="R17" s="21"/>
      <c r="S17" s="21"/>
      <c r="T17" s="55">
        <v>611492.11</v>
      </c>
      <c r="U17" s="56">
        <v>0.004625320148983556</v>
      </c>
      <c r="V17" s="57">
        <v>7</v>
      </c>
      <c r="W17" s="56">
        <v>0.002691272587466359</v>
      </c>
      <c r="X17" s="21"/>
      <c r="Y17" s="21"/>
      <c r="Z17" s="55">
        <v>6602420.47</v>
      </c>
      <c r="AA17" s="56">
        <v>0.05203224125182202</v>
      </c>
      <c r="AB17" s="57">
        <v>79</v>
      </c>
      <c r="AC17" s="56">
        <v>0.03227124183006536</v>
      </c>
      <c r="AD17" s="21"/>
      <c r="AE17" s="21"/>
      <c r="AF17" s="55">
        <v>596156.42</v>
      </c>
      <c r="AG17" s="56">
        <v>0.004938324406478464</v>
      </c>
      <c r="AH17" s="57">
        <v>5</v>
      </c>
      <c r="AI17" s="56">
        <v>0.0021249468763280916</v>
      </c>
      <c r="AJ17" s="21"/>
      <c r="AK17" s="21"/>
      <c r="AL17" s="55">
        <v>569280.97</v>
      </c>
      <c r="AM17" s="56">
        <v>0.005024773224880563</v>
      </c>
      <c r="AN17" s="57">
        <v>4</v>
      </c>
      <c r="AO17" s="56">
        <v>0.0017889087656529517</v>
      </c>
      <c r="AP17" s="21"/>
    </row>
    <row r="18" spans="1:42" ht="18">
      <c r="A18" s="19" t="s">
        <v>10</v>
      </c>
      <c r="B18" s="55">
        <v>305595.62</v>
      </c>
      <c r="C18" s="56">
        <v>0.0019911001758878147</v>
      </c>
      <c r="D18" s="57">
        <v>3</v>
      </c>
      <c r="E18" s="56">
        <v>0.000985869208018403</v>
      </c>
      <c r="F18" s="21"/>
      <c r="G18" s="21"/>
      <c r="H18" s="55">
        <v>304988.9</v>
      </c>
      <c r="I18" s="56">
        <v>0.0020686168500689433</v>
      </c>
      <c r="J18" s="57">
        <v>3</v>
      </c>
      <c r="K18" s="56">
        <v>0.0010141987829614604</v>
      </c>
      <c r="L18" s="21"/>
      <c r="M18" s="21"/>
      <c r="N18" s="55">
        <v>217203.14</v>
      </c>
      <c r="O18" s="56">
        <v>0.0015397927621108958</v>
      </c>
      <c r="P18" s="57">
        <v>2</v>
      </c>
      <c r="Q18" s="56">
        <v>0.0007173601147776184</v>
      </c>
      <c r="R18" s="21"/>
      <c r="S18" s="21"/>
      <c r="T18" s="55">
        <v>109256.6</v>
      </c>
      <c r="U18" s="56">
        <v>0.0008264158198041784</v>
      </c>
      <c r="V18" s="57">
        <v>1</v>
      </c>
      <c r="W18" s="56">
        <v>0.00038446751249519417</v>
      </c>
      <c r="X18" s="21"/>
      <c r="Y18" s="21"/>
      <c r="Z18" s="55">
        <v>185246.83</v>
      </c>
      <c r="AA18" s="56">
        <v>0.0014598900196514239</v>
      </c>
      <c r="AB18" s="57">
        <v>4</v>
      </c>
      <c r="AC18" s="56">
        <v>0.0016339869281045752</v>
      </c>
      <c r="AD18" s="21"/>
      <c r="AE18" s="21"/>
      <c r="AF18" s="55">
        <v>0</v>
      </c>
      <c r="AG18" s="56">
        <v>0</v>
      </c>
      <c r="AH18" s="57">
        <v>0</v>
      </c>
      <c r="AI18" s="56">
        <v>0</v>
      </c>
      <c r="AJ18" s="21"/>
      <c r="AK18" s="21"/>
      <c r="AL18" s="55">
        <v>0</v>
      </c>
      <c r="AM18" s="56">
        <v>0</v>
      </c>
      <c r="AN18" s="57">
        <v>0</v>
      </c>
      <c r="AO18" s="56">
        <v>0</v>
      </c>
      <c r="AP18" s="21"/>
    </row>
    <row r="19" spans="1:42" ht="18">
      <c r="A19" s="19" t="s">
        <v>11</v>
      </c>
      <c r="B19" s="55">
        <v>57222.8</v>
      </c>
      <c r="C19" s="56">
        <v>0.00037283363925436254</v>
      </c>
      <c r="D19" s="57">
        <v>1</v>
      </c>
      <c r="E19" s="56">
        <v>0.00032862306933946765</v>
      </c>
      <c r="F19" s="21"/>
      <c r="G19" s="21"/>
      <c r="H19" s="55">
        <v>57222.8</v>
      </c>
      <c r="I19" s="56">
        <v>0.0003881192013483937</v>
      </c>
      <c r="J19" s="57">
        <v>1</v>
      </c>
      <c r="K19" s="56">
        <v>0.0003380662609871535</v>
      </c>
      <c r="L19" s="21"/>
      <c r="M19" s="21"/>
      <c r="N19" s="55">
        <v>57222.8</v>
      </c>
      <c r="O19" s="56">
        <v>0.00040566288897904223</v>
      </c>
      <c r="P19" s="57">
        <v>1</v>
      </c>
      <c r="Q19" s="56">
        <v>0.0003586800573888092</v>
      </c>
      <c r="R19" s="21"/>
      <c r="S19" s="21"/>
      <c r="T19" s="55">
        <v>57222.8</v>
      </c>
      <c r="U19" s="56">
        <v>0.0004328326817189125</v>
      </c>
      <c r="V19" s="57">
        <v>1</v>
      </c>
      <c r="W19" s="56">
        <v>0.00038446751249519417</v>
      </c>
      <c r="X19" s="21"/>
      <c r="Y19" s="21"/>
      <c r="Z19" s="55">
        <v>100544.58</v>
      </c>
      <c r="AA19" s="56">
        <v>0.0007923699902019599</v>
      </c>
      <c r="AB19" s="57">
        <v>2</v>
      </c>
      <c r="AC19" s="56">
        <v>0.0008169934640522876</v>
      </c>
      <c r="AD19" s="21"/>
      <c r="AE19" s="21"/>
      <c r="AF19" s="55">
        <v>57222.8</v>
      </c>
      <c r="AG19" s="56">
        <v>0.0004740110822710521</v>
      </c>
      <c r="AH19" s="57">
        <v>1</v>
      </c>
      <c r="AI19" s="56">
        <v>0.00042498937526561835</v>
      </c>
      <c r="AJ19" s="21"/>
      <c r="AK19" s="21"/>
      <c r="AL19" s="55">
        <v>57222.8</v>
      </c>
      <c r="AM19" s="56">
        <v>0.000505078526149742</v>
      </c>
      <c r="AN19" s="57">
        <v>1</v>
      </c>
      <c r="AO19" s="56">
        <v>0.0004472271914132379</v>
      </c>
      <c r="AP19" s="21"/>
    </row>
    <row r="20" spans="1:42" ht="18">
      <c r="A20" s="19" t="s">
        <v>12</v>
      </c>
      <c r="B20" s="55">
        <v>379546.92</v>
      </c>
      <c r="C20" s="56">
        <v>0.002472927914247195</v>
      </c>
      <c r="D20" s="57">
        <v>7</v>
      </c>
      <c r="E20" s="56">
        <v>0.0023003614853762734</v>
      </c>
      <c r="F20" s="21"/>
      <c r="G20" s="21"/>
      <c r="H20" s="55">
        <v>318201.67</v>
      </c>
      <c r="I20" s="56">
        <v>0.0021582337464808635</v>
      </c>
      <c r="J20" s="57">
        <v>6</v>
      </c>
      <c r="K20" s="56">
        <v>0.002028397565922921</v>
      </c>
      <c r="L20" s="21"/>
      <c r="M20" s="21"/>
      <c r="N20" s="55">
        <v>318201.67</v>
      </c>
      <c r="O20" s="56">
        <v>0.0022557898028435493</v>
      </c>
      <c r="P20" s="57">
        <v>6</v>
      </c>
      <c r="Q20" s="56">
        <v>0.002152080344332855</v>
      </c>
      <c r="R20" s="21"/>
      <c r="S20" s="21"/>
      <c r="T20" s="55">
        <v>247187.51</v>
      </c>
      <c r="U20" s="56">
        <v>0.0018697238310729377</v>
      </c>
      <c r="V20" s="57">
        <v>5</v>
      </c>
      <c r="W20" s="56">
        <v>0.0019223375624759708</v>
      </c>
      <c r="X20" s="21"/>
      <c r="Y20" s="21"/>
      <c r="Z20" s="55">
        <v>193123.14</v>
      </c>
      <c r="AA20" s="56">
        <v>0.0015219615075180756</v>
      </c>
      <c r="AB20" s="57">
        <v>4</v>
      </c>
      <c r="AC20" s="56">
        <v>0.0016339869281045752</v>
      </c>
      <c r="AD20" s="21"/>
      <c r="AE20" s="21"/>
      <c r="AF20" s="55">
        <v>198400.01</v>
      </c>
      <c r="AG20" s="56">
        <v>0.0016434673497746973</v>
      </c>
      <c r="AH20" s="57">
        <v>4</v>
      </c>
      <c r="AI20" s="56">
        <v>0.0016999575010624734</v>
      </c>
      <c r="AJ20" s="21"/>
      <c r="AK20" s="21"/>
      <c r="AL20" s="55">
        <v>149687.51</v>
      </c>
      <c r="AM20" s="56">
        <v>0.0013212206836055692</v>
      </c>
      <c r="AN20" s="57">
        <v>3</v>
      </c>
      <c r="AO20" s="56">
        <v>0.0013416815742397137</v>
      </c>
      <c r="AP20" s="21"/>
    </row>
    <row r="21" spans="1:42" ht="18">
      <c r="A21" s="19" t="s">
        <v>44</v>
      </c>
      <c r="B21" s="55">
        <v>0</v>
      </c>
      <c r="C21" s="56">
        <v>0</v>
      </c>
      <c r="D21" s="57">
        <v>0</v>
      </c>
      <c r="E21" s="56">
        <v>0</v>
      </c>
      <c r="F21" s="21"/>
      <c r="G21" s="21"/>
      <c r="H21" s="55">
        <v>0</v>
      </c>
      <c r="I21" s="56">
        <v>0</v>
      </c>
      <c r="J21" s="57">
        <v>0</v>
      </c>
      <c r="K21" s="56">
        <v>0</v>
      </c>
      <c r="L21" s="21"/>
      <c r="M21" s="21"/>
      <c r="N21" s="55">
        <v>73850</v>
      </c>
      <c r="O21" s="56">
        <v>0.0005235361490717384</v>
      </c>
      <c r="P21" s="57">
        <v>1</v>
      </c>
      <c r="Q21" s="56">
        <v>0.0003586800573888092</v>
      </c>
      <c r="R21" s="21"/>
      <c r="S21" s="21"/>
      <c r="T21" s="55">
        <v>0</v>
      </c>
      <c r="U21" s="56">
        <v>0</v>
      </c>
      <c r="V21" s="57">
        <v>0</v>
      </c>
      <c r="W21" s="56">
        <v>0</v>
      </c>
      <c r="X21" s="21"/>
      <c r="Y21" s="21"/>
      <c r="Z21" s="55">
        <v>0</v>
      </c>
      <c r="AA21" s="56">
        <v>0</v>
      </c>
      <c r="AB21" s="57">
        <v>0</v>
      </c>
      <c r="AC21" s="56">
        <v>0</v>
      </c>
      <c r="AD21" s="21"/>
      <c r="AE21" s="21"/>
      <c r="AF21" s="55">
        <v>0</v>
      </c>
      <c r="AG21" s="56">
        <v>0</v>
      </c>
      <c r="AH21" s="57">
        <v>0</v>
      </c>
      <c r="AI21" s="56">
        <v>0</v>
      </c>
      <c r="AJ21" s="21"/>
      <c r="AK21" s="21"/>
      <c r="AL21" s="55">
        <v>0</v>
      </c>
      <c r="AM21" s="56">
        <v>0</v>
      </c>
      <c r="AN21" s="57">
        <v>0</v>
      </c>
      <c r="AO21" s="56">
        <v>0</v>
      </c>
      <c r="AP21" s="21"/>
    </row>
    <row r="22" spans="1:42" ht="18">
      <c r="A22" s="18"/>
      <c r="B22" s="55"/>
      <c r="C22" s="56"/>
      <c r="D22" s="57"/>
      <c r="E22" s="56"/>
      <c r="F22" s="21"/>
      <c r="G22" s="21"/>
      <c r="H22" s="55"/>
      <c r="I22" s="56"/>
      <c r="J22" s="57"/>
      <c r="K22" s="56"/>
      <c r="L22" s="21"/>
      <c r="M22" s="21"/>
      <c r="N22" s="55"/>
      <c r="O22" s="56"/>
      <c r="P22" s="57"/>
      <c r="Q22" s="56"/>
      <c r="R22" s="21"/>
      <c r="S22" s="21"/>
      <c r="T22" s="55"/>
      <c r="U22" s="56"/>
      <c r="V22" s="57"/>
      <c r="W22" s="56"/>
      <c r="X22" s="21"/>
      <c r="Y22" s="21"/>
      <c r="Z22" s="55"/>
      <c r="AA22" s="56"/>
      <c r="AB22" s="57"/>
      <c r="AC22" s="56"/>
      <c r="AD22" s="21"/>
      <c r="AE22" s="21"/>
      <c r="AF22" s="55"/>
      <c r="AG22" s="56"/>
      <c r="AH22" s="57"/>
      <c r="AI22" s="56"/>
      <c r="AJ22" s="21"/>
      <c r="AK22" s="21"/>
      <c r="AL22" s="55"/>
      <c r="AM22" s="56"/>
      <c r="AN22" s="57"/>
      <c r="AO22" s="56"/>
      <c r="AP22" s="21"/>
    </row>
    <row r="23" spans="1:42" ht="18.75" thickBot="1">
      <c r="A23" s="18"/>
      <c r="B23" s="52">
        <f>SUM(B8:B22)</f>
        <v>153480785.99999997</v>
      </c>
      <c r="C23" s="58"/>
      <c r="D23" s="54">
        <f>SUM(D8:D22)</f>
        <v>3043</v>
      </c>
      <c r="E23" s="58"/>
      <c r="F23" s="26"/>
      <c r="G23" s="26"/>
      <c r="H23" s="52">
        <f>SUM(H8:H22)</f>
        <v>147436147.97</v>
      </c>
      <c r="I23" s="58"/>
      <c r="J23" s="54">
        <f>SUM(J8:J22)</f>
        <v>2958</v>
      </c>
      <c r="K23" s="58"/>
      <c r="L23" s="26"/>
      <c r="M23" s="26"/>
      <c r="N23" s="52">
        <f>SUM(N8:N22)</f>
        <v>141059982.45000002</v>
      </c>
      <c r="O23" s="58"/>
      <c r="P23" s="54">
        <f>SUM(P8:P22)</f>
        <v>2788</v>
      </c>
      <c r="Q23" s="58"/>
      <c r="R23" s="26"/>
      <c r="S23" s="26"/>
      <c r="T23" s="52">
        <f>SUM(T8:T22)</f>
        <v>132205358.82999998</v>
      </c>
      <c r="U23" s="58"/>
      <c r="V23" s="54">
        <f>SUM(V8:V22)</f>
        <v>2601</v>
      </c>
      <c r="W23" s="58"/>
      <c r="X23" s="26"/>
      <c r="Y23" s="26"/>
      <c r="Z23" s="52">
        <f>SUM(Z8:Z22)</f>
        <v>126890948.98</v>
      </c>
      <c r="AA23" s="58"/>
      <c r="AB23" s="54">
        <f>SUM(AB8:AB22)</f>
        <v>2448</v>
      </c>
      <c r="AC23" s="58"/>
      <c r="AD23" s="26"/>
      <c r="AE23" s="26"/>
      <c r="AF23" s="52">
        <f>SUM(AF8:AF22)</f>
        <v>120720384.27000003</v>
      </c>
      <c r="AG23" s="58"/>
      <c r="AH23" s="54">
        <f>SUM(AH8:AH22)</f>
        <v>2353</v>
      </c>
      <c r="AI23" s="58"/>
      <c r="AJ23" s="26"/>
      <c r="AK23" s="26"/>
      <c r="AL23" s="52">
        <f>SUM(AL8:AL22)</f>
        <v>113294858.19999999</v>
      </c>
      <c r="AM23" s="58"/>
      <c r="AN23" s="54">
        <f>SUM(AN8:AN22)</f>
        <v>2236</v>
      </c>
      <c r="AO23" s="58"/>
      <c r="AP23" s="26"/>
    </row>
    <row r="24" spans="1:42" ht="18.75" thickTop="1">
      <c r="A24" s="18"/>
      <c r="B24" s="19"/>
      <c r="C24" s="18"/>
      <c r="D24" s="21"/>
      <c r="E24" s="20"/>
      <c r="F24" s="21"/>
      <c r="G24" s="21"/>
      <c r="H24" s="19"/>
      <c r="I24" s="18"/>
      <c r="J24" s="21"/>
      <c r="K24" s="20"/>
      <c r="L24" s="21"/>
      <c r="M24" s="21"/>
      <c r="N24" s="19"/>
      <c r="O24" s="18"/>
      <c r="P24" s="21"/>
      <c r="Q24" s="20"/>
      <c r="R24" s="21"/>
      <c r="S24" s="21"/>
      <c r="T24" s="19"/>
      <c r="U24" s="18"/>
      <c r="V24" s="21"/>
      <c r="W24" s="20"/>
      <c r="X24" s="21"/>
      <c r="Y24" s="21"/>
      <c r="Z24" s="19"/>
      <c r="AA24" s="18"/>
      <c r="AB24" s="21"/>
      <c r="AC24" s="20"/>
      <c r="AD24" s="21"/>
      <c r="AE24" s="21"/>
      <c r="AF24" s="19"/>
      <c r="AG24" s="18"/>
      <c r="AH24" s="21"/>
      <c r="AI24" s="20"/>
      <c r="AJ24" s="21"/>
      <c r="AK24" s="21"/>
      <c r="AL24" s="19"/>
      <c r="AM24" s="18"/>
      <c r="AN24" s="21"/>
      <c r="AO24" s="20"/>
      <c r="AP24" s="21"/>
    </row>
    <row r="25" spans="1:42" ht="18">
      <c r="A25" s="22" t="s">
        <v>88</v>
      </c>
      <c r="B25" s="22"/>
      <c r="C25" s="18"/>
      <c r="D25" s="19"/>
      <c r="E25" s="26">
        <v>0.673571738151896</v>
      </c>
      <c r="F25" s="21"/>
      <c r="G25" s="21"/>
      <c r="H25" s="22" t="s">
        <v>88</v>
      </c>
      <c r="I25" s="18"/>
      <c r="J25" s="19"/>
      <c r="K25" s="26">
        <v>0.672007956992665</v>
      </c>
      <c r="L25" s="21"/>
      <c r="M25" s="21"/>
      <c r="N25" s="22" t="s">
        <v>88</v>
      </c>
      <c r="O25" s="18"/>
      <c r="P25" s="19"/>
      <c r="Q25" s="26">
        <v>0.6742524536725749</v>
      </c>
      <c r="R25" s="21"/>
      <c r="S25" s="21"/>
      <c r="T25" s="22" t="s">
        <v>88</v>
      </c>
      <c r="U25" s="18"/>
      <c r="V25" s="19"/>
      <c r="W25" s="26">
        <v>0.6719061430572892</v>
      </c>
      <c r="X25" s="21"/>
      <c r="Y25" s="21"/>
      <c r="Z25" s="22" t="s">
        <v>88</v>
      </c>
      <c r="AA25" s="18"/>
      <c r="AB25" s="19"/>
      <c r="AC25" s="26">
        <v>0.6672222999996067</v>
      </c>
      <c r="AD25" s="21"/>
      <c r="AE25" s="21"/>
      <c r="AF25" s="22" t="s">
        <v>88</v>
      </c>
      <c r="AG25" s="18"/>
      <c r="AH25" s="19"/>
      <c r="AI25" s="26">
        <v>0.6590260863012298</v>
      </c>
      <c r="AJ25" s="21"/>
      <c r="AK25" s="21"/>
      <c r="AL25" s="22" t="s">
        <v>88</v>
      </c>
      <c r="AM25" s="18"/>
      <c r="AN25" s="19"/>
      <c r="AO25" s="26">
        <v>0.6467143908135615</v>
      </c>
      <c r="AP25" s="21"/>
    </row>
    <row r="26" spans="1:42" ht="18">
      <c r="A26" s="18"/>
      <c r="B26" s="19"/>
      <c r="C26" s="18"/>
      <c r="D26" s="21"/>
      <c r="E26" s="20"/>
      <c r="F26" s="21"/>
      <c r="G26" s="21"/>
      <c r="H26" s="19"/>
      <c r="I26" s="18"/>
      <c r="J26" s="21"/>
      <c r="K26" s="20"/>
      <c r="L26" s="21"/>
      <c r="M26" s="21"/>
      <c r="N26" s="19"/>
      <c r="O26" s="18"/>
      <c r="P26" s="21"/>
      <c r="Q26" s="20"/>
      <c r="R26" s="21"/>
      <c r="S26" s="21"/>
      <c r="T26" s="19"/>
      <c r="U26" s="18"/>
      <c r="V26" s="21"/>
      <c r="W26" s="20"/>
      <c r="X26" s="21"/>
      <c r="Y26" s="21"/>
      <c r="Z26" s="19"/>
      <c r="AA26" s="18"/>
      <c r="AB26" s="21"/>
      <c r="AC26" s="20"/>
      <c r="AD26" s="21"/>
      <c r="AE26" s="21"/>
      <c r="AF26" s="19"/>
      <c r="AG26" s="18"/>
      <c r="AH26" s="21"/>
      <c r="AI26" s="20"/>
      <c r="AJ26" s="21"/>
      <c r="AK26" s="21"/>
      <c r="AL26" s="19"/>
      <c r="AM26" s="18"/>
      <c r="AN26" s="21"/>
      <c r="AO26" s="20"/>
      <c r="AP26" s="21"/>
    </row>
    <row r="27" spans="1:42" ht="18">
      <c r="A27" s="18"/>
      <c r="B27" s="19"/>
      <c r="C27" s="18"/>
      <c r="D27" s="21"/>
      <c r="E27" s="20"/>
      <c r="F27" s="21"/>
      <c r="G27" s="21"/>
      <c r="H27" s="19"/>
      <c r="I27" s="18"/>
      <c r="J27" s="21"/>
      <c r="K27" s="20"/>
      <c r="L27" s="21"/>
      <c r="M27" s="21"/>
      <c r="N27" s="19"/>
      <c r="O27" s="18"/>
      <c r="P27" s="21"/>
      <c r="Q27" s="20"/>
      <c r="R27" s="21"/>
      <c r="S27" s="21"/>
      <c r="T27" s="19"/>
      <c r="U27" s="18"/>
      <c r="V27" s="21"/>
      <c r="W27" s="20"/>
      <c r="X27" s="21"/>
      <c r="Y27" s="21"/>
      <c r="Z27" s="19"/>
      <c r="AA27" s="18"/>
      <c r="AB27" s="21"/>
      <c r="AC27" s="20"/>
      <c r="AD27" s="21"/>
      <c r="AE27" s="21"/>
      <c r="AF27" s="19"/>
      <c r="AG27" s="18"/>
      <c r="AH27" s="21"/>
      <c r="AI27" s="20"/>
      <c r="AJ27" s="21"/>
      <c r="AK27" s="21"/>
      <c r="AL27" s="19"/>
      <c r="AM27" s="18"/>
      <c r="AN27" s="21"/>
      <c r="AO27" s="20"/>
      <c r="AP27" s="21"/>
    </row>
    <row r="28" spans="1:42" ht="18">
      <c r="A28" s="18"/>
      <c r="B28" s="19"/>
      <c r="C28" s="18"/>
      <c r="D28" s="21"/>
      <c r="E28" s="20"/>
      <c r="F28" s="21"/>
      <c r="G28" s="21"/>
      <c r="H28" s="19"/>
      <c r="I28" s="18"/>
      <c r="J28" s="21"/>
      <c r="K28" s="20"/>
      <c r="L28" s="21"/>
      <c r="M28" s="21"/>
      <c r="N28" s="19"/>
      <c r="O28" s="18"/>
      <c r="P28" s="21"/>
      <c r="Q28" s="20"/>
      <c r="R28" s="21"/>
      <c r="S28" s="21"/>
      <c r="T28" s="19"/>
      <c r="U28" s="18"/>
      <c r="V28" s="21"/>
      <c r="W28" s="20"/>
      <c r="X28" s="21"/>
      <c r="Y28" s="21"/>
      <c r="Z28" s="19"/>
      <c r="AA28" s="18"/>
      <c r="AB28" s="21"/>
      <c r="AC28" s="20"/>
      <c r="AD28" s="21"/>
      <c r="AE28" s="21"/>
      <c r="AF28" s="19"/>
      <c r="AG28" s="18"/>
      <c r="AH28" s="21"/>
      <c r="AI28" s="20"/>
      <c r="AJ28" s="21"/>
      <c r="AK28" s="21"/>
      <c r="AL28" s="19"/>
      <c r="AM28" s="18"/>
      <c r="AN28" s="21"/>
      <c r="AO28" s="20"/>
      <c r="AP28" s="21"/>
    </row>
    <row r="29" spans="1:42" ht="18.75">
      <c r="A29" s="17" t="s">
        <v>78</v>
      </c>
      <c r="B29" s="17"/>
      <c r="C29" s="18"/>
      <c r="D29" s="21"/>
      <c r="E29" s="20"/>
      <c r="F29" s="21"/>
      <c r="G29" s="21"/>
      <c r="H29" s="17" t="s">
        <v>78</v>
      </c>
      <c r="I29" s="18"/>
      <c r="J29" s="21"/>
      <c r="K29" s="20"/>
      <c r="L29" s="21"/>
      <c r="M29" s="21"/>
      <c r="N29" s="17" t="s">
        <v>78</v>
      </c>
      <c r="O29" s="18"/>
      <c r="P29" s="21"/>
      <c r="Q29" s="20"/>
      <c r="R29" s="21"/>
      <c r="S29" s="21"/>
      <c r="T29" s="17" t="s">
        <v>78</v>
      </c>
      <c r="U29" s="18"/>
      <c r="V29" s="21"/>
      <c r="W29" s="20"/>
      <c r="X29" s="21"/>
      <c r="Y29" s="21"/>
      <c r="Z29" s="17" t="s">
        <v>78</v>
      </c>
      <c r="AA29" s="18"/>
      <c r="AB29" s="21"/>
      <c r="AC29" s="20"/>
      <c r="AD29" s="21"/>
      <c r="AE29" s="21"/>
      <c r="AF29" s="17" t="s">
        <v>78</v>
      </c>
      <c r="AG29" s="18"/>
      <c r="AH29" s="21"/>
      <c r="AI29" s="20"/>
      <c r="AJ29" s="21"/>
      <c r="AK29" s="21"/>
      <c r="AL29" s="17" t="s">
        <v>78</v>
      </c>
      <c r="AM29" s="18"/>
      <c r="AN29" s="21"/>
      <c r="AO29" s="20"/>
      <c r="AP29" s="21"/>
    </row>
    <row r="30" spans="1:42" ht="18.75">
      <c r="A30" s="17" t="s">
        <v>115</v>
      </c>
      <c r="B30" s="17"/>
      <c r="C30" s="18"/>
      <c r="D30" s="21"/>
      <c r="E30" s="20"/>
      <c r="F30" s="21"/>
      <c r="G30" s="21"/>
      <c r="H30" s="17" t="s">
        <v>121</v>
      </c>
      <c r="I30" s="18"/>
      <c r="J30" s="21"/>
      <c r="K30" s="20"/>
      <c r="L30" s="21"/>
      <c r="M30" s="21"/>
      <c r="N30" s="17" t="s">
        <v>124</v>
      </c>
      <c r="O30" s="18"/>
      <c r="P30" s="21"/>
      <c r="Q30" s="20"/>
      <c r="R30" s="21"/>
      <c r="S30" s="21"/>
      <c r="T30" s="17" t="s">
        <v>131</v>
      </c>
      <c r="U30" s="18"/>
      <c r="V30" s="21"/>
      <c r="W30" s="20"/>
      <c r="X30" s="21"/>
      <c r="Y30" s="21"/>
      <c r="Z30" s="17" t="s">
        <v>134</v>
      </c>
      <c r="AA30" s="18"/>
      <c r="AB30" s="21"/>
      <c r="AC30" s="20"/>
      <c r="AD30" s="21"/>
      <c r="AE30" s="21"/>
      <c r="AF30" s="17" t="s">
        <v>134</v>
      </c>
      <c r="AG30" s="18"/>
      <c r="AH30" s="21"/>
      <c r="AI30" s="20"/>
      <c r="AJ30" s="21"/>
      <c r="AK30" s="21"/>
      <c r="AL30" s="17" t="s">
        <v>139</v>
      </c>
      <c r="AM30" s="18"/>
      <c r="AN30" s="21"/>
      <c r="AO30" s="20"/>
      <c r="AP30" s="21"/>
    </row>
    <row r="31" spans="1:42" ht="36">
      <c r="A31" s="33" t="s">
        <v>86</v>
      </c>
      <c r="B31" s="34" t="s">
        <v>83</v>
      </c>
      <c r="C31" s="35" t="s">
        <v>84</v>
      </c>
      <c r="D31" s="36" t="s">
        <v>85</v>
      </c>
      <c r="E31" s="35" t="s">
        <v>84</v>
      </c>
      <c r="F31" s="38"/>
      <c r="G31" s="38"/>
      <c r="H31" s="34" t="s">
        <v>83</v>
      </c>
      <c r="I31" s="35" t="s">
        <v>84</v>
      </c>
      <c r="J31" s="36" t="s">
        <v>85</v>
      </c>
      <c r="K31" s="35" t="s">
        <v>84</v>
      </c>
      <c r="L31" s="38"/>
      <c r="M31" s="38"/>
      <c r="N31" s="34" t="s">
        <v>83</v>
      </c>
      <c r="O31" s="35" t="s">
        <v>84</v>
      </c>
      <c r="P31" s="36" t="s">
        <v>85</v>
      </c>
      <c r="Q31" s="35" t="s">
        <v>84</v>
      </c>
      <c r="R31" s="38"/>
      <c r="S31" s="38"/>
      <c r="T31" s="34" t="s">
        <v>83</v>
      </c>
      <c r="U31" s="35" t="s">
        <v>84</v>
      </c>
      <c r="V31" s="36" t="s">
        <v>85</v>
      </c>
      <c r="W31" s="35" t="s">
        <v>84</v>
      </c>
      <c r="X31" s="38"/>
      <c r="Y31" s="38"/>
      <c r="Z31" s="34" t="s">
        <v>83</v>
      </c>
      <c r="AA31" s="35" t="s">
        <v>84</v>
      </c>
      <c r="AB31" s="36" t="s">
        <v>85</v>
      </c>
      <c r="AC31" s="35" t="s">
        <v>84</v>
      </c>
      <c r="AD31" s="38"/>
      <c r="AE31" s="38"/>
      <c r="AF31" s="34" t="s">
        <v>83</v>
      </c>
      <c r="AG31" s="35" t="s">
        <v>84</v>
      </c>
      <c r="AH31" s="36" t="s">
        <v>85</v>
      </c>
      <c r="AI31" s="35" t="s">
        <v>84</v>
      </c>
      <c r="AJ31" s="38"/>
      <c r="AK31" s="38"/>
      <c r="AL31" s="34" t="s">
        <v>83</v>
      </c>
      <c r="AM31" s="35" t="s">
        <v>84</v>
      </c>
      <c r="AN31" s="36" t="s">
        <v>85</v>
      </c>
      <c r="AO31" s="35" t="s">
        <v>84</v>
      </c>
      <c r="AP31" s="38"/>
    </row>
    <row r="32" spans="1:42" ht="18">
      <c r="A32" s="19"/>
      <c r="B32" s="18"/>
      <c r="C32" s="21"/>
      <c r="D32" s="20"/>
      <c r="E32" s="21"/>
      <c r="F32" s="21"/>
      <c r="G32" s="21"/>
      <c r="H32" s="18"/>
      <c r="I32" s="21"/>
      <c r="J32" s="20"/>
      <c r="K32" s="21"/>
      <c r="L32" s="21"/>
      <c r="M32" s="21"/>
      <c r="N32" s="18"/>
      <c r="O32" s="21"/>
      <c r="P32" s="20"/>
      <c r="Q32" s="21"/>
      <c r="R32" s="21"/>
      <c r="S32" s="21"/>
      <c r="T32" s="18"/>
      <c r="U32" s="21"/>
      <c r="V32" s="20"/>
      <c r="W32" s="21"/>
      <c r="X32" s="21"/>
      <c r="Y32" s="21"/>
      <c r="Z32" s="18"/>
      <c r="AA32" s="21"/>
      <c r="AB32" s="20"/>
      <c r="AC32" s="21"/>
      <c r="AD32" s="21"/>
      <c r="AE32" s="21"/>
      <c r="AF32" s="18"/>
      <c r="AG32" s="21"/>
      <c r="AH32" s="20"/>
      <c r="AI32" s="21"/>
      <c r="AJ32" s="21"/>
      <c r="AK32" s="21"/>
      <c r="AL32" s="18"/>
      <c r="AM32" s="21"/>
      <c r="AN32" s="20"/>
      <c r="AO32" s="21"/>
      <c r="AP32" s="21"/>
    </row>
    <row r="33" spans="1:42" ht="18">
      <c r="A33" s="19" t="s">
        <v>0</v>
      </c>
      <c r="B33" s="49">
        <v>3339204.79</v>
      </c>
      <c r="C33" s="50">
        <v>0.021756500452115222</v>
      </c>
      <c r="D33" s="51">
        <v>103</v>
      </c>
      <c r="E33" s="50">
        <v>0.03384817614196516</v>
      </c>
      <c r="F33" s="21"/>
      <c r="G33" s="21"/>
      <c r="H33" s="49">
        <v>3598391.01</v>
      </c>
      <c r="I33" s="50">
        <v>0.02440643668154022</v>
      </c>
      <c r="J33" s="51">
        <v>133</v>
      </c>
      <c r="K33" s="50">
        <v>0.04496281271129141</v>
      </c>
      <c r="L33" s="21"/>
      <c r="M33" s="21"/>
      <c r="N33" s="49">
        <v>5685901.309999998</v>
      </c>
      <c r="O33" s="50">
        <v>0.040308393714818515</v>
      </c>
      <c r="P33" s="51">
        <v>185</v>
      </c>
      <c r="Q33" s="50">
        <v>0.0663558106169297</v>
      </c>
      <c r="R33" s="21"/>
      <c r="S33" s="21"/>
      <c r="T33" s="49">
        <v>7799359.400000001</v>
      </c>
      <c r="U33" s="50">
        <v>0.05899427579202014</v>
      </c>
      <c r="V33" s="51">
        <v>245</v>
      </c>
      <c r="W33" s="50">
        <v>0.09419454056132257</v>
      </c>
      <c r="X33" s="21"/>
      <c r="Y33" s="21"/>
      <c r="Z33" s="49">
        <v>9076000.109999998</v>
      </c>
      <c r="AA33" s="50">
        <v>0.07152598497336882</v>
      </c>
      <c r="AB33" s="51">
        <v>242</v>
      </c>
      <c r="AC33" s="50">
        <v>0.0988562091503268</v>
      </c>
      <c r="AD33" s="21"/>
      <c r="AE33" s="21"/>
      <c r="AF33" s="49">
        <v>12972010.03000001</v>
      </c>
      <c r="AG33" s="50">
        <v>0.10745500942895563</v>
      </c>
      <c r="AH33" s="51">
        <v>346</v>
      </c>
      <c r="AI33" s="50">
        <v>0.14704632384190394</v>
      </c>
      <c r="AJ33" s="21"/>
      <c r="AK33" s="21"/>
      <c r="AL33" s="49">
        <v>19572595.599999983</v>
      </c>
      <c r="AM33" s="50">
        <v>0.17275802195231496</v>
      </c>
      <c r="AN33" s="51">
        <v>539</v>
      </c>
      <c r="AO33" s="50">
        <v>0.24105545617173524</v>
      </c>
      <c r="AP33" s="21"/>
    </row>
    <row r="34" spans="1:42" ht="18">
      <c r="A34" s="19" t="s">
        <v>1</v>
      </c>
      <c r="B34" s="49">
        <v>73156898.88000005</v>
      </c>
      <c r="C34" s="50">
        <v>0.4766518388822953</v>
      </c>
      <c r="D34" s="51">
        <v>1428</v>
      </c>
      <c r="E34" s="50">
        <v>0.4692737430167598</v>
      </c>
      <c r="F34" s="21"/>
      <c r="G34" s="21"/>
      <c r="H34" s="49">
        <v>79050512.94000004</v>
      </c>
      <c r="I34" s="50">
        <v>0.536167785366212</v>
      </c>
      <c r="J34" s="51">
        <v>1545</v>
      </c>
      <c r="K34" s="50">
        <v>0.5223123732251521</v>
      </c>
      <c r="L34" s="21"/>
      <c r="M34" s="21"/>
      <c r="N34" s="49">
        <v>104803134.33000019</v>
      </c>
      <c r="O34" s="50">
        <v>0.7429685762732069</v>
      </c>
      <c r="P34" s="51">
        <v>2025</v>
      </c>
      <c r="Q34" s="50">
        <v>0.7263271162123386</v>
      </c>
      <c r="R34" s="21"/>
      <c r="S34" s="21"/>
      <c r="T34" s="49">
        <v>111812594.86999992</v>
      </c>
      <c r="U34" s="50">
        <v>0.8457493392062675</v>
      </c>
      <c r="V34" s="51">
        <v>2131</v>
      </c>
      <c r="W34" s="50">
        <v>0.8193002691272587</v>
      </c>
      <c r="X34" s="21"/>
      <c r="Y34" s="21"/>
      <c r="Z34" s="49">
        <v>105077523.60000011</v>
      </c>
      <c r="AA34" s="50">
        <v>0.8280931338653783</v>
      </c>
      <c r="AB34" s="51">
        <v>1985</v>
      </c>
      <c r="AC34" s="50">
        <v>0.8108660130718954</v>
      </c>
      <c r="AD34" s="21"/>
      <c r="AE34" s="21"/>
      <c r="AF34" s="49">
        <v>102978486.2900001</v>
      </c>
      <c r="AG34" s="50">
        <v>0.8530331220589974</v>
      </c>
      <c r="AH34" s="51">
        <v>1925</v>
      </c>
      <c r="AI34" s="50">
        <v>0.8181045473863153</v>
      </c>
      <c r="AJ34" s="21"/>
      <c r="AK34" s="21"/>
      <c r="AL34" s="49">
        <v>93192655.24999985</v>
      </c>
      <c r="AM34" s="50">
        <v>0.8225673850571974</v>
      </c>
      <c r="AN34" s="51">
        <v>1685</v>
      </c>
      <c r="AO34" s="50">
        <v>0.7535778175313059</v>
      </c>
      <c r="AP34" s="21"/>
    </row>
    <row r="35" spans="1:42" ht="18">
      <c r="A35" s="19" t="s">
        <v>2</v>
      </c>
      <c r="B35" s="49">
        <v>31927371.979999993</v>
      </c>
      <c r="C35" s="50">
        <v>0.20802194732049384</v>
      </c>
      <c r="D35" s="51">
        <v>601</v>
      </c>
      <c r="E35" s="50">
        <v>0.19750246467302005</v>
      </c>
      <c r="F35" s="21"/>
      <c r="G35" s="21"/>
      <c r="H35" s="49">
        <v>28253927.98000002</v>
      </c>
      <c r="I35" s="50">
        <v>0.19163501196293506</v>
      </c>
      <c r="J35" s="51">
        <v>545</v>
      </c>
      <c r="K35" s="50">
        <v>0.18424611223799864</v>
      </c>
      <c r="L35" s="21"/>
      <c r="M35" s="21"/>
      <c r="N35" s="49">
        <v>20488607.2</v>
      </c>
      <c r="O35" s="50">
        <v>0.1452474815616991</v>
      </c>
      <c r="P35" s="51">
        <v>399</v>
      </c>
      <c r="Q35" s="50">
        <v>0.14311334289813488</v>
      </c>
      <c r="R35" s="21"/>
      <c r="S35" s="21"/>
      <c r="T35" s="49">
        <v>8342626.670000001</v>
      </c>
      <c r="U35" s="50">
        <v>0.06310354393975519</v>
      </c>
      <c r="V35" s="51">
        <v>150</v>
      </c>
      <c r="W35" s="50">
        <v>0.05767012687427912</v>
      </c>
      <c r="X35" s="21"/>
      <c r="Y35" s="21"/>
      <c r="Z35" s="49">
        <v>8837777.520000001</v>
      </c>
      <c r="AA35" s="50">
        <v>0.06964860449891477</v>
      </c>
      <c r="AB35" s="51">
        <v>149</v>
      </c>
      <c r="AC35" s="50">
        <v>0.060866013071895424</v>
      </c>
      <c r="AD35" s="21"/>
      <c r="AE35" s="21"/>
      <c r="AF35" s="49">
        <v>4112738.23</v>
      </c>
      <c r="AG35" s="50">
        <v>0.03406829968998073</v>
      </c>
      <c r="AH35" s="51">
        <v>68</v>
      </c>
      <c r="AI35" s="50">
        <v>0.02889927751806205</v>
      </c>
      <c r="AJ35" s="21"/>
      <c r="AK35" s="21"/>
      <c r="AL35" s="49">
        <v>310973.42</v>
      </c>
      <c r="AM35" s="50">
        <v>0.0027448149451852213</v>
      </c>
      <c r="AN35" s="51">
        <v>8</v>
      </c>
      <c r="AO35" s="50">
        <v>0.0035778175313059034</v>
      </c>
      <c r="AP35" s="21"/>
    </row>
    <row r="36" spans="1:42" ht="18">
      <c r="A36" s="19" t="s">
        <v>3</v>
      </c>
      <c r="B36" s="49">
        <v>26323040.37000001</v>
      </c>
      <c r="C36" s="50">
        <v>0.17150707300912574</v>
      </c>
      <c r="D36" s="51">
        <v>537</v>
      </c>
      <c r="E36" s="50">
        <v>0.17647058823529413</v>
      </c>
      <c r="F36" s="21"/>
      <c r="G36" s="21"/>
      <c r="H36" s="49">
        <v>21496027.769999985</v>
      </c>
      <c r="I36" s="50">
        <v>0.14579889712239327</v>
      </c>
      <c r="J36" s="51">
        <v>444</v>
      </c>
      <c r="K36" s="50">
        <v>0.15010141987829614</v>
      </c>
      <c r="L36" s="21"/>
      <c r="M36" s="21"/>
      <c r="N36" s="49">
        <v>7278233.8199999975</v>
      </c>
      <c r="O36" s="50">
        <v>0.05159672994131999</v>
      </c>
      <c r="P36" s="51">
        <v>138</v>
      </c>
      <c r="Q36" s="50">
        <v>0.04949784791965567</v>
      </c>
      <c r="R36" s="21"/>
      <c r="S36" s="21"/>
      <c r="T36" s="49">
        <v>3830618.78</v>
      </c>
      <c r="U36" s="50">
        <v>0.028974761794079103</v>
      </c>
      <c r="V36" s="51">
        <v>68</v>
      </c>
      <c r="W36" s="50">
        <v>0.026143790849673203</v>
      </c>
      <c r="X36" s="21"/>
      <c r="Y36" s="21"/>
      <c r="Z36" s="49">
        <v>3373520.6</v>
      </c>
      <c r="AA36" s="50">
        <v>0.02658598290199341</v>
      </c>
      <c r="AB36" s="51">
        <v>61</v>
      </c>
      <c r="AC36" s="50">
        <v>0.024918300653594773</v>
      </c>
      <c r="AD36" s="21"/>
      <c r="AE36" s="21"/>
      <c r="AF36" s="49">
        <v>287803.7</v>
      </c>
      <c r="AG36" s="50">
        <v>0.002384052219021318</v>
      </c>
      <c r="AH36" s="51">
        <v>8</v>
      </c>
      <c r="AI36" s="50">
        <v>0.003399915002124947</v>
      </c>
      <c r="AJ36" s="21"/>
      <c r="AK36" s="21"/>
      <c r="AL36" s="49">
        <v>87200</v>
      </c>
      <c r="AM36" s="50">
        <v>0.0007696730582959512</v>
      </c>
      <c r="AN36" s="51">
        <v>2</v>
      </c>
      <c r="AO36" s="50">
        <v>0.0008944543828264759</v>
      </c>
      <c r="AP36" s="21"/>
    </row>
    <row r="37" spans="1:42" ht="18">
      <c r="A37" s="19" t="s">
        <v>4</v>
      </c>
      <c r="B37" s="49">
        <v>11476372.7</v>
      </c>
      <c r="C37" s="50">
        <v>0.07477400265594156</v>
      </c>
      <c r="D37" s="51">
        <v>251</v>
      </c>
      <c r="E37" s="50">
        <v>0.08248439040420638</v>
      </c>
      <c r="F37" s="21"/>
      <c r="G37" s="21"/>
      <c r="H37" s="49">
        <v>9320744.04</v>
      </c>
      <c r="I37" s="50">
        <v>0.06321885214945092</v>
      </c>
      <c r="J37" s="51">
        <v>190</v>
      </c>
      <c r="K37" s="50">
        <v>0.06423258958755916</v>
      </c>
      <c r="L37" s="21"/>
      <c r="M37" s="21"/>
      <c r="N37" s="49">
        <v>2337559.37</v>
      </c>
      <c r="O37" s="50">
        <v>0.016571385657364348</v>
      </c>
      <c r="P37" s="51">
        <v>34</v>
      </c>
      <c r="Q37" s="50">
        <v>0.012195121951219513</v>
      </c>
      <c r="R37" s="21"/>
      <c r="S37" s="21"/>
      <c r="T37" s="49">
        <v>238283.25</v>
      </c>
      <c r="U37" s="50">
        <v>0.001802372098292955</v>
      </c>
      <c r="V37" s="51">
        <v>5</v>
      </c>
      <c r="W37" s="50">
        <v>0.0019223375624759708</v>
      </c>
      <c r="X37" s="21"/>
      <c r="Y37" s="21"/>
      <c r="Z37" s="49">
        <v>309148.86</v>
      </c>
      <c r="AA37" s="50">
        <v>0.002436334998556331</v>
      </c>
      <c r="AB37" s="51">
        <v>8</v>
      </c>
      <c r="AC37" s="50">
        <v>0.0032679738562091504</v>
      </c>
      <c r="AD37" s="21"/>
      <c r="AE37" s="21"/>
      <c r="AF37" s="49">
        <v>261371.79</v>
      </c>
      <c r="AG37" s="50">
        <v>0.0021651007125310547</v>
      </c>
      <c r="AH37" s="51">
        <v>5</v>
      </c>
      <c r="AI37" s="50">
        <v>0.0021249468763280916</v>
      </c>
      <c r="AJ37" s="21"/>
      <c r="AK37" s="21"/>
      <c r="AL37" s="49">
        <v>131433.93</v>
      </c>
      <c r="AM37" s="50">
        <v>0.0011601049870063756</v>
      </c>
      <c r="AN37" s="51">
        <v>2</v>
      </c>
      <c r="AO37" s="50">
        <v>0.0008944543828264759</v>
      </c>
      <c r="AP37" s="21"/>
    </row>
    <row r="38" spans="1:42" ht="18">
      <c r="A38" s="19" t="s">
        <v>5</v>
      </c>
      <c r="B38" s="49">
        <v>5834064.219999997</v>
      </c>
      <c r="C38" s="50">
        <v>0.038011691052976464</v>
      </c>
      <c r="D38" s="51">
        <v>104</v>
      </c>
      <c r="E38" s="50">
        <v>0.034176799211304634</v>
      </c>
      <c r="F38" s="21"/>
      <c r="G38" s="21"/>
      <c r="H38" s="49">
        <v>4488970.3</v>
      </c>
      <c r="I38" s="50">
        <v>0.03044687725369362</v>
      </c>
      <c r="J38" s="51">
        <v>85</v>
      </c>
      <c r="K38" s="50">
        <v>0.028735632183908046</v>
      </c>
      <c r="L38" s="21"/>
      <c r="M38" s="21"/>
      <c r="N38" s="49">
        <v>285650.76</v>
      </c>
      <c r="O38" s="50">
        <v>0.0020250304518593795</v>
      </c>
      <c r="P38" s="51">
        <v>5</v>
      </c>
      <c r="Q38" s="50">
        <v>0.001793400286944046</v>
      </c>
      <c r="R38" s="21"/>
      <c r="S38" s="21"/>
      <c r="T38" s="49">
        <v>72619.26</v>
      </c>
      <c r="U38" s="50">
        <v>0.0005492913497809084</v>
      </c>
      <c r="V38" s="51">
        <v>1</v>
      </c>
      <c r="W38" s="50">
        <v>0.00038446751249519417</v>
      </c>
      <c r="X38" s="21"/>
      <c r="Y38" s="21"/>
      <c r="Z38" s="49">
        <v>108355.89</v>
      </c>
      <c r="AA38" s="50">
        <v>0.00085392922719081</v>
      </c>
      <c r="AB38" s="51">
        <v>2</v>
      </c>
      <c r="AC38" s="50">
        <v>0.0008169934640522876</v>
      </c>
      <c r="AD38" s="21"/>
      <c r="AE38" s="21"/>
      <c r="AF38" s="49">
        <v>107974.23</v>
      </c>
      <c r="AG38" s="50">
        <v>0.0008944158905136318</v>
      </c>
      <c r="AH38" s="51">
        <v>1</v>
      </c>
      <c r="AI38" s="50">
        <v>0.00042498937526561835</v>
      </c>
      <c r="AJ38" s="21"/>
      <c r="AK38" s="21"/>
      <c r="AL38" s="49">
        <v>0</v>
      </c>
      <c r="AM38" s="50">
        <v>0</v>
      </c>
      <c r="AN38" s="51">
        <v>0</v>
      </c>
      <c r="AO38" s="50">
        <v>0</v>
      </c>
      <c r="AP38" s="21"/>
    </row>
    <row r="39" spans="1:42" ht="18">
      <c r="A39" s="19" t="s">
        <v>6</v>
      </c>
      <c r="B39" s="49">
        <v>1120308.17</v>
      </c>
      <c r="C39" s="50">
        <v>0.007299338237686636</v>
      </c>
      <c r="D39" s="51">
        <v>15</v>
      </c>
      <c r="E39" s="50">
        <v>0.004929346040092014</v>
      </c>
      <c r="F39" s="21"/>
      <c r="G39" s="21"/>
      <c r="H39" s="49">
        <v>924655.76</v>
      </c>
      <c r="I39" s="50">
        <v>0.006271567541144298</v>
      </c>
      <c r="J39" s="51">
        <v>12</v>
      </c>
      <c r="K39" s="50">
        <v>0.004056795131845842</v>
      </c>
      <c r="L39" s="21"/>
      <c r="M39" s="21"/>
      <c r="N39" s="49">
        <v>71014.16</v>
      </c>
      <c r="O39" s="50">
        <v>0.0005034323609473829</v>
      </c>
      <c r="P39" s="51">
        <v>1</v>
      </c>
      <c r="Q39" s="50">
        <v>0.0003586800573888092</v>
      </c>
      <c r="R39" s="21"/>
      <c r="S39" s="21"/>
      <c r="T39" s="49">
        <v>109256.6</v>
      </c>
      <c r="U39" s="50">
        <v>0.0008264158198041787</v>
      </c>
      <c r="V39" s="51">
        <v>1</v>
      </c>
      <c r="W39" s="50">
        <v>0.00038446751249519417</v>
      </c>
      <c r="X39" s="21"/>
      <c r="Y39" s="21"/>
      <c r="Z39" s="49">
        <v>108622.4</v>
      </c>
      <c r="AA39" s="50">
        <v>0.0008560295345976213</v>
      </c>
      <c r="AB39" s="51">
        <v>1</v>
      </c>
      <c r="AC39" s="50">
        <v>0.0004084967320261438</v>
      </c>
      <c r="AD39" s="21"/>
      <c r="AE39" s="21"/>
      <c r="AF39" s="49">
        <v>0</v>
      </c>
      <c r="AG39" s="50">
        <v>0</v>
      </c>
      <c r="AH39" s="51">
        <v>0</v>
      </c>
      <c r="AI39" s="50">
        <v>0</v>
      </c>
      <c r="AJ39" s="21"/>
      <c r="AK39" s="21"/>
      <c r="AL39" s="49">
        <v>0</v>
      </c>
      <c r="AM39" s="50">
        <v>0</v>
      </c>
      <c r="AN39" s="51">
        <v>0</v>
      </c>
      <c r="AO39" s="50">
        <v>0</v>
      </c>
      <c r="AP39" s="21"/>
    </row>
    <row r="40" spans="1:42" ht="18">
      <c r="A40" s="19" t="s">
        <v>7</v>
      </c>
      <c r="B40" s="49">
        <v>143633.42</v>
      </c>
      <c r="C40" s="50">
        <v>0.0009358397473935269</v>
      </c>
      <c r="D40" s="51">
        <v>2</v>
      </c>
      <c r="E40" s="50">
        <v>0.0006572461386789353</v>
      </c>
      <c r="F40" s="21"/>
      <c r="G40" s="21"/>
      <c r="H40" s="49">
        <v>192420.92</v>
      </c>
      <c r="I40" s="50">
        <v>0.0013051135874707833</v>
      </c>
      <c r="J40" s="51">
        <v>3</v>
      </c>
      <c r="K40" s="50">
        <v>0.0010141987829614604</v>
      </c>
      <c r="L40" s="21"/>
      <c r="M40" s="21"/>
      <c r="N40" s="49">
        <v>109881.5</v>
      </c>
      <c r="O40" s="50">
        <v>0.0007789700387843756</v>
      </c>
      <c r="P40" s="51">
        <v>1</v>
      </c>
      <c r="Q40" s="50">
        <v>0.0003586800573888092</v>
      </c>
      <c r="R40" s="21"/>
      <c r="S40" s="21"/>
      <c r="T40" s="49">
        <v>0</v>
      </c>
      <c r="U40" s="50">
        <v>0</v>
      </c>
      <c r="V40" s="51">
        <v>0</v>
      </c>
      <c r="W40" s="50">
        <v>0</v>
      </c>
      <c r="X40" s="21"/>
      <c r="Y40" s="21"/>
      <c r="Z40" s="49">
        <v>0</v>
      </c>
      <c r="AA40" s="50">
        <v>0</v>
      </c>
      <c r="AB40" s="51">
        <v>0</v>
      </c>
      <c r="AC40" s="50">
        <v>0</v>
      </c>
      <c r="AD40" s="21"/>
      <c r="AE40" s="21"/>
      <c r="AF40" s="49">
        <v>0</v>
      </c>
      <c r="AG40" s="50">
        <v>0</v>
      </c>
      <c r="AH40" s="51">
        <v>0</v>
      </c>
      <c r="AI40" s="50">
        <v>0</v>
      </c>
      <c r="AJ40" s="21"/>
      <c r="AK40" s="21"/>
      <c r="AL40" s="49">
        <v>0</v>
      </c>
      <c r="AM40" s="50">
        <v>0</v>
      </c>
      <c r="AN40" s="51">
        <v>0</v>
      </c>
      <c r="AO40" s="50">
        <v>0</v>
      </c>
      <c r="AP40" s="21"/>
    </row>
    <row r="41" spans="1:42" ht="18">
      <c r="A41" s="19" t="s">
        <v>8</v>
      </c>
      <c r="B41" s="49">
        <v>159891.47</v>
      </c>
      <c r="C41" s="50">
        <v>0.0010417686419719012</v>
      </c>
      <c r="D41" s="51">
        <v>2</v>
      </c>
      <c r="E41" s="50">
        <v>0.0006572461386789353</v>
      </c>
      <c r="F41" s="21"/>
      <c r="G41" s="21"/>
      <c r="H41" s="49">
        <v>110497.25</v>
      </c>
      <c r="I41" s="50">
        <v>0.0007494583351600024</v>
      </c>
      <c r="J41" s="51">
        <v>1</v>
      </c>
      <c r="K41" s="50">
        <v>0.0003380662609871535</v>
      </c>
      <c r="L41" s="21"/>
      <c r="M41" s="21"/>
      <c r="N41" s="49">
        <v>0</v>
      </c>
      <c r="O41" s="50">
        <v>0</v>
      </c>
      <c r="P41" s="51">
        <v>0</v>
      </c>
      <c r="Q41" s="50">
        <v>0</v>
      </c>
      <c r="R41" s="21"/>
      <c r="S41" s="21"/>
      <c r="T41" s="49">
        <v>0</v>
      </c>
      <c r="U41" s="50">
        <v>0</v>
      </c>
      <c r="V41" s="51">
        <v>0</v>
      </c>
      <c r="W41" s="50">
        <v>0</v>
      </c>
      <c r="X41" s="21"/>
      <c r="Y41" s="21"/>
      <c r="Z41" s="49">
        <v>0</v>
      </c>
      <c r="AA41" s="50">
        <v>0</v>
      </c>
      <c r="AB41" s="51">
        <v>0</v>
      </c>
      <c r="AC41" s="50">
        <v>0</v>
      </c>
      <c r="AD41" s="21"/>
      <c r="AE41" s="21"/>
      <c r="AF41" s="49">
        <v>0</v>
      </c>
      <c r="AG41" s="50">
        <v>0</v>
      </c>
      <c r="AH41" s="51">
        <v>0</v>
      </c>
      <c r="AI41" s="50">
        <v>0</v>
      </c>
      <c r="AJ41" s="21"/>
      <c r="AK41" s="21"/>
      <c r="AL41" s="49">
        <v>0</v>
      </c>
      <c r="AM41" s="50">
        <v>0</v>
      </c>
      <c r="AN41" s="51">
        <v>0</v>
      </c>
      <c r="AO41" s="50">
        <v>0</v>
      </c>
      <c r="AP41" s="21"/>
    </row>
    <row r="42" spans="1:42" ht="18">
      <c r="A42" s="19" t="s">
        <v>9</v>
      </c>
      <c r="B42" s="49">
        <v>0</v>
      </c>
      <c r="C42" s="50">
        <v>0</v>
      </c>
      <c r="D42" s="51">
        <v>0</v>
      </c>
      <c r="E42" s="50">
        <v>0</v>
      </c>
      <c r="F42" s="21"/>
      <c r="G42" s="21"/>
      <c r="H42" s="49">
        <v>0</v>
      </c>
      <c r="I42" s="50">
        <v>0</v>
      </c>
      <c r="J42" s="51">
        <v>0</v>
      </c>
      <c r="K42" s="50">
        <v>0</v>
      </c>
      <c r="L42" s="21"/>
      <c r="M42" s="21"/>
      <c r="N42" s="49">
        <v>0</v>
      </c>
      <c r="O42" s="50">
        <v>0</v>
      </c>
      <c r="P42" s="51">
        <v>0</v>
      </c>
      <c r="Q42" s="50">
        <v>0</v>
      </c>
      <c r="R42" s="21"/>
      <c r="S42" s="21"/>
      <c r="T42" s="49">
        <v>0</v>
      </c>
      <c r="U42" s="50">
        <v>0</v>
      </c>
      <c r="V42" s="51">
        <v>0</v>
      </c>
      <c r="W42" s="50">
        <v>0</v>
      </c>
      <c r="X42" s="21"/>
      <c r="Y42" s="21"/>
      <c r="Z42" s="49">
        <v>0</v>
      </c>
      <c r="AA42" s="50">
        <v>0</v>
      </c>
      <c r="AB42" s="51">
        <v>0</v>
      </c>
      <c r="AC42" s="50">
        <v>0</v>
      </c>
      <c r="AD42" s="21"/>
      <c r="AE42" s="21"/>
      <c r="AF42" s="49">
        <v>0</v>
      </c>
      <c r="AG42" s="50">
        <v>0</v>
      </c>
      <c r="AH42" s="51">
        <v>0</v>
      </c>
      <c r="AI42" s="50">
        <v>0</v>
      </c>
      <c r="AJ42" s="21"/>
      <c r="AK42" s="21"/>
      <c r="AL42" s="49">
        <v>0</v>
      </c>
      <c r="AM42" s="50">
        <v>0</v>
      </c>
      <c r="AN42" s="51">
        <v>0</v>
      </c>
      <c r="AO42" s="50">
        <v>0</v>
      </c>
      <c r="AP42" s="21"/>
    </row>
    <row r="43" spans="1:42" ht="18">
      <c r="A43" s="19" t="s">
        <v>10</v>
      </c>
      <c r="B43" s="49">
        <v>0</v>
      </c>
      <c r="C43" s="50">
        <v>0</v>
      </c>
      <c r="D43" s="51">
        <v>0</v>
      </c>
      <c r="E43" s="50">
        <v>0</v>
      </c>
      <c r="F43" s="21"/>
      <c r="G43" s="21"/>
      <c r="H43" s="49">
        <v>0</v>
      </c>
      <c r="I43" s="50">
        <v>0</v>
      </c>
      <c r="J43" s="51">
        <v>0</v>
      </c>
      <c r="K43" s="50">
        <v>0</v>
      </c>
      <c r="L43" s="21"/>
      <c r="M43" s="21"/>
      <c r="N43" s="49">
        <v>0</v>
      </c>
      <c r="O43" s="50">
        <v>0</v>
      </c>
      <c r="P43" s="51">
        <v>0</v>
      </c>
      <c r="Q43" s="50">
        <v>0</v>
      </c>
      <c r="R43" s="21"/>
      <c r="S43" s="21"/>
      <c r="T43" s="49">
        <v>0</v>
      </c>
      <c r="U43" s="50">
        <v>0</v>
      </c>
      <c r="V43" s="51">
        <v>0</v>
      </c>
      <c r="W43" s="50">
        <v>0</v>
      </c>
      <c r="X43" s="21"/>
      <c r="Y43" s="21"/>
      <c r="Z43" s="49">
        <v>0</v>
      </c>
      <c r="AA43" s="50">
        <v>0</v>
      </c>
      <c r="AB43" s="51">
        <v>0</v>
      </c>
      <c r="AC43" s="50">
        <v>0</v>
      </c>
      <c r="AD43" s="21"/>
      <c r="AE43" s="21"/>
      <c r="AF43" s="49">
        <v>0</v>
      </c>
      <c r="AG43" s="50">
        <v>0</v>
      </c>
      <c r="AH43" s="51">
        <v>0</v>
      </c>
      <c r="AI43" s="50">
        <v>0</v>
      </c>
      <c r="AJ43" s="21"/>
      <c r="AK43" s="21"/>
      <c r="AL43" s="49">
        <v>0</v>
      </c>
      <c r="AM43" s="50">
        <v>0</v>
      </c>
      <c r="AN43" s="51">
        <v>0</v>
      </c>
      <c r="AO43" s="50">
        <v>0</v>
      </c>
      <c r="AP43" s="21"/>
    </row>
    <row r="44" spans="1:42" ht="18">
      <c r="A44" s="19" t="s">
        <v>11</v>
      </c>
      <c r="B44" s="49">
        <v>0</v>
      </c>
      <c r="C44" s="50">
        <v>0</v>
      </c>
      <c r="D44" s="51">
        <v>0</v>
      </c>
      <c r="E44" s="50">
        <v>0</v>
      </c>
      <c r="F44" s="21"/>
      <c r="G44" s="21"/>
      <c r="H44" s="49">
        <v>0</v>
      </c>
      <c r="I44" s="50">
        <v>0</v>
      </c>
      <c r="J44" s="51">
        <v>0</v>
      </c>
      <c r="K44" s="50">
        <v>0</v>
      </c>
      <c r="L44" s="21"/>
      <c r="M44" s="21"/>
      <c r="N44" s="49">
        <v>0</v>
      </c>
      <c r="O44" s="50">
        <v>0</v>
      </c>
      <c r="P44" s="51">
        <v>0</v>
      </c>
      <c r="Q44" s="50">
        <v>0</v>
      </c>
      <c r="R44" s="21"/>
      <c r="S44" s="21"/>
      <c r="T44" s="49">
        <v>0</v>
      </c>
      <c r="U44" s="50">
        <v>0</v>
      </c>
      <c r="V44" s="51">
        <v>0</v>
      </c>
      <c r="W44" s="50">
        <v>0</v>
      </c>
      <c r="X44" s="21"/>
      <c r="Y44" s="21"/>
      <c r="Z44" s="49">
        <v>0</v>
      </c>
      <c r="AA44" s="50">
        <v>0</v>
      </c>
      <c r="AB44" s="51">
        <v>0</v>
      </c>
      <c r="AC44" s="50">
        <v>0</v>
      </c>
      <c r="AD44" s="21"/>
      <c r="AE44" s="21"/>
      <c r="AF44" s="49">
        <v>0</v>
      </c>
      <c r="AG44" s="50">
        <v>0</v>
      </c>
      <c r="AH44" s="51">
        <v>0</v>
      </c>
      <c r="AI44" s="50">
        <v>0</v>
      </c>
      <c r="AJ44" s="21"/>
      <c r="AK44" s="21"/>
      <c r="AL44" s="49">
        <v>0</v>
      </c>
      <c r="AM44" s="50">
        <v>0</v>
      </c>
      <c r="AN44" s="51">
        <v>0</v>
      </c>
      <c r="AO44" s="50">
        <v>0</v>
      </c>
      <c r="AP44" s="21"/>
    </row>
    <row r="45" spans="1:42" ht="18">
      <c r="A45" s="19" t="s">
        <v>12</v>
      </c>
      <c r="B45" s="49">
        <v>0</v>
      </c>
      <c r="C45" s="50">
        <v>0</v>
      </c>
      <c r="D45" s="51">
        <v>0</v>
      </c>
      <c r="E45" s="50">
        <v>0</v>
      </c>
      <c r="F45" s="21"/>
      <c r="G45" s="21"/>
      <c r="H45" s="49">
        <v>0</v>
      </c>
      <c r="I45" s="50">
        <v>0</v>
      </c>
      <c r="J45" s="51">
        <v>0</v>
      </c>
      <c r="K45" s="50">
        <v>0</v>
      </c>
      <c r="L45" s="21"/>
      <c r="M45" s="21"/>
      <c r="N45" s="49">
        <v>0</v>
      </c>
      <c r="O45" s="50">
        <v>0</v>
      </c>
      <c r="P45" s="51">
        <v>0</v>
      </c>
      <c r="Q45" s="50">
        <v>0</v>
      </c>
      <c r="R45" s="21"/>
      <c r="S45" s="21"/>
      <c r="T45" s="49">
        <v>0</v>
      </c>
      <c r="U45" s="50">
        <v>0</v>
      </c>
      <c r="V45" s="51">
        <v>0</v>
      </c>
      <c r="W45" s="50">
        <v>0</v>
      </c>
      <c r="X45" s="21"/>
      <c r="Y45" s="21"/>
      <c r="Z45" s="49">
        <v>0</v>
      </c>
      <c r="AA45" s="50">
        <v>0</v>
      </c>
      <c r="AB45" s="51">
        <v>0</v>
      </c>
      <c r="AC45" s="50">
        <v>0</v>
      </c>
      <c r="AD45" s="21"/>
      <c r="AE45" s="21"/>
      <c r="AF45" s="49">
        <v>0</v>
      </c>
      <c r="AG45" s="50">
        <v>0</v>
      </c>
      <c r="AH45" s="51">
        <v>0</v>
      </c>
      <c r="AI45" s="50">
        <v>0</v>
      </c>
      <c r="AJ45" s="21"/>
      <c r="AK45" s="21"/>
      <c r="AL45" s="49">
        <v>0</v>
      </c>
      <c r="AM45" s="50">
        <v>0</v>
      </c>
      <c r="AN45" s="51">
        <v>0</v>
      </c>
      <c r="AO45" s="50">
        <v>0</v>
      </c>
      <c r="AP45" s="21"/>
    </row>
    <row r="46" spans="1:42" ht="18">
      <c r="A46" s="19" t="s">
        <v>44</v>
      </c>
      <c r="B46" s="49">
        <v>0</v>
      </c>
      <c r="C46" s="50">
        <v>0</v>
      </c>
      <c r="D46" s="51">
        <v>0</v>
      </c>
      <c r="E46" s="50">
        <v>0</v>
      </c>
      <c r="F46" s="21"/>
      <c r="G46" s="21"/>
      <c r="H46" s="49">
        <v>0</v>
      </c>
      <c r="I46" s="50">
        <v>0</v>
      </c>
      <c r="J46" s="51">
        <v>0</v>
      </c>
      <c r="K46" s="50">
        <v>0</v>
      </c>
      <c r="L46" s="21"/>
      <c r="M46" s="21"/>
      <c r="N46" s="49">
        <v>0</v>
      </c>
      <c r="O46" s="50">
        <v>0</v>
      </c>
      <c r="P46" s="51">
        <v>0</v>
      </c>
      <c r="Q46" s="50">
        <v>0</v>
      </c>
      <c r="R46" s="21"/>
      <c r="S46" s="21"/>
      <c r="T46" s="49">
        <v>0</v>
      </c>
      <c r="U46" s="50">
        <v>0</v>
      </c>
      <c r="V46" s="51">
        <v>0</v>
      </c>
      <c r="W46" s="50">
        <v>0</v>
      </c>
      <c r="X46" s="21"/>
      <c r="Y46" s="21"/>
      <c r="Z46" s="49">
        <v>0</v>
      </c>
      <c r="AA46" s="50">
        <v>0</v>
      </c>
      <c r="AB46" s="51">
        <v>0</v>
      </c>
      <c r="AC46" s="50">
        <v>0</v>
      </c>
      <c r="AD46" s="21"/>
      <c r="AE46" s="21"/>
      <c r="AF46" s="49">
        <v>0</v>
      </c>
      <c r="AG46" s="50">
        <v>0</v>
      </c>
      <c r="AH46" s="51">
        <v>0</v>
      </c>
      <c r="AI46" s="50">
        <v>0</v>
      </c>
      <c r="AJ46" s="21"/>
      <c r="AK46" s="21"/>
      <c r="AL46" s="49">
        <v>0</v>
      </c>
      <c r="AM46" s="50">
        <v>0</v>
      </c>
      <c r="AN46" s="51">
        <v>0</v>
      </c>
      <c r="AO46" s="50">
        <v>0</v>
      </c>
      <c r="AP46" s="21"/>
    </row>
    <row r="47" spans="1:42" ht="18">
      <c r="A47" s="18"/>
      <c r="B47" s="49"/>
      <c r="C47" s="50"/>
      <c r="D47" s="51"/>
      <c r="E47" s="50"/>
      <c r="F47" s="21"/>
      <c r="G47" s="21"/>
      <c r="H47" s="49"/>
      <c r="I47" s="50"/>
      <c r="J47" s="51"/>
      <c r="K47" s="50"/>
      <c r="L47" s="21"/>
      <c r="M47" s="21"/>
      <c r="N47" s="49"/>
      <c r="O47" s="50"/>
      <c r="P47" s="51"/>
      <c r="Q47" s="50"/>
      <c r="R47" s="21"/>
      <c r="S47" s="21"/>
      <c r="T47" s="49"/>
      <c r="U47" s="50"/>
      <c r="V47" s="51"/>
      <c r="W47" s="50"/>
      <c r="X47" s="21"/>
      <c r="Y47" s="21"/>
      <c r="Z47" s="49"/>
      <c r="AA47" s="50"/>
      <c r="AB47" s="51"/>
      <c r="AC47" s="50"/>
      <c r="AD47" s="21"/>
      <c r="AE47" s="21"/>
      <c r="AF47" s="49"/>
      <c r="AG47" s="50"/>
      <c r="AH47" s="51"/>
      <c r="AI47" s="50"/>
      <c r="AJ47" s="21"/>
      <c r="AK47" s="21"/>
      <c r="AL47" s="49"/>
      <c r="AM47" s="50"/>
      <c r="AN47" s="51"/>
      <c r="AO47" s="50"/>
      <c r="AP47" s="21"/>
    </row>
    <row r="48" spans="1:42" ht="18.75" thickBot="1">
      <c r="A48" s="18"/>
      <c r="B48" s="52">
        <f>SUM(B33:B47)</f>
        <v>153480786.00000003</v>
      </c>
      <c r="C48" s="53"/>
      <c r="D48" s="54">
        <f>SUM(D33:D47)</f>
        <v>3043</v>
      </c>
      <c r="E48" s="53"/>
      <c r="F48" s="26"/>
      <c r="G48" s="26"/>
      <c r="H48" s="52">
        <f>SUM(H33:H47)</f>
        <v>147436147.97000003</v>
      </c>
      <c r="I48" s="53"/>
      <c r="J48" s="54">
        <f>SUM(J33:J47)</f>
        <v>2958</v>
      </c>
      <c r="K48" s="53"/>
      <c r="L48" s="26"/>
      <c r="M48" s="26"/>
      <c r="N48" s="52">
        <f>SUM(N33:N47)</f>
        <v>141059982.4500002</v>
      </c>
      <c r="O48" s="53"/>
      <c r="P48" s="54">
        <f>SUM(P33:P47)</f>
        <v>2788</v>
      </c>
      <c r="Q48" s="53"/>
      <c r="R48" s="26"/>
      <c r="S48" s="26"/>
      <c r="T48" s="52">
        <f>SUM(T33:T47)</f>
        <v>132205358.82999992</v>
      </c>
      <c r="U48" s="53"/>
      <c r="V48" s="54">
        <f>SUM(V33:V47)</f>
        <v>2601</v>
      </c>
      <c r="W48" s="53"/>
      <c r="X48" s="26"/>
      <c r="Y48" s="26"/>
      <c r="Z48" s="52">
        <f>SUM(Z33:Z47)</f>
        <v>126890948.98000011</v>
      </c>
      <c r="AA48" s="53"/>
      <c r="AB48" s="54">
        <f>SUM(AB33:AB47)</f>
        <v>2448</v>
      </c>
      <c r="AC48" s="53"/>
      <c r="AD48" s="26"/>
      <c r="AE48" s="26"/>
      <c r="AF48" s="52">
        <f>SUM(AF33:AF47)</f>
        <v>120720384.27000013</v>
      </c>
      <c r="AG48" s="53"/>
      <c r="AH48" s="54">
        <f>SUM(AH33:AH47)</f>
        <v>2353</v>
      </c>
      <c r="AI48" s="53"/>
      <c r="AJ48" s="26"/>
      <c r="AK48" s="26"/>
      <c r="AL48" s="52">
        <f>SUM(AL33:AL47)</f>
        <v>113294858.19999984</v>
      </c>
      <c r="AM48" s="53"/>
      <c r="AN48" s="54">
        <f>SUM(AN33:AN47)</f>
        <v>2236</v>
      </c>
      <c r="AO48" s="53"/>
      <c r="AP48" s="26"/>
    </row>
    <row r="49" spans="1:42" ht="18.75" thickTop="1">
      <c r="A49" s="18"/>
      <c r="B49" s="19"/>
      <c r="C49" s="18"/>
      <c r="D49" s="21"/>
      <c r="E49" s="20"/>
      <c r="F49" s="21"/>
      <c r="G49" s="21"/>
      <c r="H49" s="19"/>
      <c r="I49" s="18"/>
      <c r="J49" s="21"/>
      <c r="K49" s="20"/>
      <c r="L49" s="21"/>
      <c r="M49" s="21"/>
      <c r="N49" s="19"/>
      <c r="O49" s="18"/>
      <c r="P49" s="21"/>
      <c r="Q49" s="20"/>
      <c r="R49" s="21"/>
      <c r="S49" s="21"/>
      <c r="T49" s="19"/>
      <c r="U49" s="18"/>
      <c r="V49" s="21"/>
      <c r="W49" s="20"/>
      <c r="X49" s="21"/>
      <c r="Y49" s="21"/>
      <c r="Z49" s="19"/>
      <c r="AA49" s="18"/>
      <c r="AB49" s="21"/>
      <c r="AC49" s="20"/>
      <c r="AD49" s="21"/>
      <c r="AE49" s="21"/>
      <c r="AF49" s="19"/>
      <c r="AG49" s="18"/>
      <c r="AH49" s="21"/>
      <c r="AI49" s="20"/>
      <c r="AJ49" s="21"/>
      <c r="AK49" s="21"/>
      <c r="AL49" s="19"/>
      <c r="AM49" s="18"/>
      <c r="AN49" s="21"/>
      <c r="AO49" s="20"/>
      <c r="AP49" s="21"/>
    </row>
    <row r="50" spans="1:42" ht="18">
      <c r="A50" s="22" t="s">
        <v>88</v>
      </c>
      <c r="B50" s="22"/>
      <c r="C50" s="18"/>
      <c r="D50" s="19"/>
      <c r="E50" s="26">
        <v>0.4888049072979864</v>
      </c>
      <c r="F50" s="21"/>
      <c r="G50" s="21"/>
      <c r="H50" s="22" t="s">
        <v>88</v>
      </c>
      <c r="I50" s="18"/>
      <c r="J50" s="19"/>
      <c r="K50" s="26">
        <v>0.47754753071782885</v>
      </c>
      <c r="L50" s="21"/>
      <c r="M50" s="21"/>
      <c r="N50" s="22" t="s">
        <v>88</v>
      </c>
      <c r="O50" s="18"/>
      <c r="P50" s="19"/>
      <c r="Q50" s="26">
        <v>0.42917696817530704</v>
      </c>
      <c r="R50" s="21"/>
      <c r="S50" s="21"/>
      <c r="T50" s="22" t="s">
        <v>88</v>
      </c>
      <c r="U50" s="18"/>
      <c r="V50" s="19"/>
      <c r="W50" s="26">
        <v>0.39664522469251007</v>
      </c>
      <c r="X50" s="21"/>
      <c r="Y50" s="21"/>
      <c r="Z50" s="22" t="s">
        <v>88</v>
      </c>
      <c r="AA50" s="18"/>
      <c r="AB50" s="19"/>
      <c r="AC50" s="26">
        <v>0.3938458243695647</v>
      </c>
      <c r="AD50" s="21"/>
      <c r="AE50" s="21"/>
      <c r="AF50" s="22" t="s">
        <v>88</v>
      </c>
      <c r="AG50" s="18"/>
      <c r="AH50" s="19"/>
      <c r="AI50" s="26">
        <v>0.367485696005648</v>
      </c>
      <c r="AJ50" s="21"/>
      <c r="AK50" s="21"/>
      <c r="AL50" s="22" t="s">
        <v>88</v>
      </c>
      <c r="AM50" s="18"/>
      <c r="AN50" s="19"/>
      <c r="AO50" s="26">
        <v>0.3363557385652161</v>
      </c>
      <c r="AP50" s="21"/>
    </row>
    <row r="51" spans="1:42" ht="18">
      <c r="A51" s="18"/>
      <c r="B51" s="19"/>
      <c r="C51" s="18"/>
      <c r="D51" s="21"/>
      <c r="E51" s="20"/>
      <c r="F51" s="21"/>
      <c r="G51" s="21"/>
      <c r="H51" s="19"/>
      <c r="I51" s="18"/>
      <c r="J51" s="21"/>
      <c r="K51" s="20"/>
      <c r="L51" s="21"/>
      <c r="M51" s="21"/>
      <c r="N51" s="19"/>
      <c r="O51" s="18"/>
      <c r="P51" s="21"/>
      <c r="Q51" s="20"/>
      <c r="R51" s="21"/>
      <c r="S51" s="21"/>
      <c r="T51" s="19"/>
      <c r="U51" s="18"/>
      <c r="V51" s="21"/>
      <c r="W51" s="20"/>
      <c r="X51" s="21"/>
      <c r="Y51" s="21"/>
      <c r="Z51" s="19"/>
      <c r="AA51" s="18"/>
      <c r="AB51" s="21"/>
      <c r="AC51" s="20"/>
      <c r="AD51" s="21"/>
      <c r="AE51" s="21"/>
      <c r="AF51" s="19"/>
      <c r="AG51" s="18"/>
      <c r="AH51" s="21"/>
      <c r="AI51" s="20"/>
      <c r="AJ51" s="21"/>
      <c r="AK51" s="21"/>
      <c r="AL51" s="19"/>
      <c r="AM51" s="18"/>
      <c r="AN51" s="21"/>
      <c r="AO51" s="20"/>
      <c r="AP51" s="21"/>
    </row>
    <row r="52" spans="1:42" ht="18">
      <c r="A52" s="18"/>
      <c r="B52" s="19"/>
      <c r="C52" s="18"/>
      <c r="D52" s="21"/>
      <c r="E52" s="20"/>
      <c r="F52" s="21"/>
      <c r="G52" s="21"/>
      <c r="H52" s="19"/>
      <c r="I52" s="18"/>
      <c r="J52" s="21"/>
      <c r="K52" s="20"/>
      <c r="L52" s="21"/>
      <c r="M52" s="21"/>
      <c r="N52" s="19"/>
      <c r="O52" s="18"/>
      <c r="P52" s="21"/>
      <c r="Q52" s="20"/>
      <c r="R52" s="21"/>
      <c r="S52" s="21"/>
      <c r="T52" s="19"/>
      <c r="U52" s="18"/>
      <c r="V52" s="21"/>
      <c r="W52" s="20"/>
      <c r="X52" s="21"/>
      <c r="Y52" s="21"/>
      <c r="Z52" s="19"/>
      <c r="AA52" s="18"/>
      <c r="AB52" s="21"/>
      <c r="AC52" s="20"/>
      <c r="AD52" s="21"/>
      <c r="AE52" s="21"/>
      <c r="AF52" s="19"/>
      <c r="AG52" s="18"/>
      <c r="AH52" s="21"/>
      <c r="AI52" s="20"/>
      <c r="AJ52" s="21"/>
      <c r="AK52" s="21"/>
      <c r="AL52" s="19"/>
      <c r="AM52" s="18"/>
      <c r="AN52" s="21"/>
      <c r="AO52" s="20"/>
      <c r="AP52" s="21"/>
    </row>
    <row r="53" spans="1:42" ht="18">
      <c r="A53" s="18"/>
      <c r="B53" s="19"/>
      <c r="C53" s="18"/>
      <c r="D53" s="21"/>
      <c r="E53" s="20"/>
      <c r="F53" s="21"/>
      <c r="G53" s="21"/>
      <c r="H53" s="19"/>
      <c r="I53" s="18"/>
      <c r="J53" s="21"/>
      <c r="K53" s="20"/>
      <c r="L53" s="21"/>
      <c r="M53" s="21"/>
      <c r="N53" s="19"/>
      <c r="O53" s="18"/>
      <c r="P53" s="21"/>
      <c r="Q53" s="20"/>
      <c r="R53" s="21"/>
      <c r="S53" s="21"/>
      <c r="T53" s="19"/>
      <c r="U53" s="18"/>
      <c r="V53" s="21"/>
      <c r="W53" s="20"/>
      <c r="X53" s="21"/>
      <c r="Y53" s="21"/>
      <c r="Z53" s="19"/>
      <c r="AA53" s="18"/>
      <c r="AB53" s="21"/>
      <c r="AC53" s="20"/>
      <c r="AD53" s="21"/>
      <c r="AE53" s="21"/>
      <c r="AF53" s="19"/>
      <c r="AG53" s="18"/>
      <c r="AH53" s="21"/>
      <c r="AI53" s="20"/>
      <c r="AJ53" s="21"/>
      <c r="AK53" s="21"/>
      <c r="AL53" s="19"/>
      <c r="AM53" s="18"/>
      <c r="AN53" s="21"/>
      <c r="AO53" s="20"/>
      <c r="AP53" s="21"/>
    </row>
    <row r="54" spans="1:42" ht="18.75">
      <c r="A54" s="17" t="s">
        <v>80</v>
      </c>
      <c r="B54" s="17"/>
      <c r="C54" s="18"/>
      <c r="D54" s="21"/>
      <c r="E54" s="20"/>
      <c r="F54" s="21"/>
      <c r="G54" s="21"/>
      <c r="H54" s="17" t="s">
        <v>80</v>
      </c>
      <c r="I54" s="18"/>
      <c r="J54" s="21"/>
      <c r="K54" s="20"/>
      <c r="L54" s="21"/>
      <c r="M54" s="21"/>
      <c r="N54" s="17" t="s">
        <v>80</v>
      </c>
      <c r="O54" s="18"/>
      <c r="P54" s="21"/>
      <c r="Q54" s="20"/>
      <c r="R54" s="21"/>
      <c r="S54" s="21"/>
      <c r="T54" s="17" t="s">
        <v>80</v>
      </c>
      <c r="U54" s="18"/>
      <c r="V54" s="21"/>
      <c r="W54" s="20"/>
      <c r="X54" s="21"/>
      <c r="Y54" s="21"/>
      <c r="Z54" s="17" t="s">
        <v>80</v>
      </c>
      <c r="AA54" s="18"/>
      <c r="AB54" s="21"/>
      <c r="AC54" s="20"/>
      <c r="AD54" s="21"/>
      <c r="AE54" s="21"/>
      <c r="AF54" s="17" t="s">
        <v>80</v>
      </c>
      <c r="AG54" s="18"/>
      <c r="AH54" s="21"/>
      <c r="AI54" s="20"/>
      <c r="AJ54" s="21"/>
      <c r="AK54" s="21"/>
      <c r="AL54" s="17" t="s">
        <v>80</v>
      </c>
      <c r="AM54" s="18"/>
      <c r="AN54" s="21"/>
      <c r="AO54" s="20"/>
      <c r="AP54" s="21"/>
    </row>
    <row r="55" spans="1:42" ht="18.75">
      <c r="A55" s="17" t="s">
        <v>115</v>
      </c>
      <c r="B55" s="17"/>
      <c r="C55" s="18"/>
      <c r="D55" s="21"/>
      <c r="E55" s="20"/>
      <c r="F55" s="21"/>
      <c r="G55" s="21"/>
      <c r="H55" s="17" t="s">
        <v>121</v>
      </c>
      <c r="I55" s="18"/>
      <c r="J55" s="21"/>
      <c r="K55" s="20"/>
      <c r="L55" s="21"/>
      <c r="M55" s="21"/>
      <c r="N55" s="17" t="s">
        <v>124</v>
      </c>
      <c r="O55" s="18"/>
      <c r="P55" s="21"/>
      <c r="Q55" s="20"/>
      <c r="R55" s="21"/>
      <c r="S55" s="21"/>
      <c r="T55" s="17" t="s">
        <v>131</v>
      </c>
      <c r="U55" s="18"/>
      <c r="V55" s="21"/>
      <c r="W55" s="20"/>
      <c r="X55" s="21"/>
      <c r="Y55" s="21"/>
      <c r="Z55" s="17" t="s">
        <v>134</v>
      </c>
      <c r="AA55" s="18"/>
      <c r="AB55" s="21"/>
      <c r="AC55" s="20"/>
      <c r="AD55" s="21"/>
      <c r="AE55" s="21"/>
      <c r="AF55" s="17" t="s">
        <v>134</v>
      </c>
      <c r="AG55" s="18"/>
      <c r="AH55" s="21"/>
      <c r="AI55" s="20"/>
      <c r="AJ55" s="21"/>
      <c r="AK55" s="21"/>
      <c r="AL55" s="17" t="s">
        <v>139</v>
      </c>
      <c r="AM55" s="18"/>
      <c r="AN55" s="21"/>
      <c r="AO55" s="20"/>
      <c r="AP55" s="21"/>
    </row>
    <row r="56" spans="1:42" ht="36">
      <c r="A56" s="33" t="s">
        <v>82</v>
      </c>
      <c r="B56" s="34" t="s">
        <v>83</v>
      </c>
      <c r="C56" s="35" t="s">
        <v>84</v>
      </c>
      <c r="D56" s="36" t="s">
        <v>85</v>
      </c>
      <c r="E56" s="35" t="s">
        <v>84</v>
      </c>
      <c r="F56" s="38"/>
      <c r="G56" s="38"/>
      <c r="H56" s="34" t="s">
        <v>83</v>
      </c>
      <c r="I56" s="35" t="s">
        <v>84</v>
      </c>
      <c r="J56" s="36" t="s">
        <v>85</v>
      </c>
      <c r="K56" s="35" t="s">
        <v>84</v>
      </c>
      <c r="L56" s="38"/>
      <c r="M56" s="38"/>
      <c r="N56" s="34" t="s">
        <v>83</v>
      </c>
      <c r="O56" s="35" t="s">
        <v>84</v>
      </c>
      <c r="P56" s="36" t="s">
        <v>85</v>
      </c>
      <c r="Q56" s="35" t="s">
        <v>84</v>
      </c>
      <c r="R56" s="38"/>
      <c r="S56" s="38"/>
      <c r="T56" s="34" t="s">
        <v>83</v>
      </c>
      <c r="U56" s="35" t="s">
        <v>84</v>
      </c>
      <c r="V56" s="36" t="s">
        <v>85</v>
      </c>
      <c r="W56" s="35" t="s">
        <v>84</v>
      </c>
      <c r="X56" s="38"/>
      <c r="Y56" s="38"/>
      <c r="Z56" s="34" t="s">
        <v>83</v>
      </c>
      <c r="AA56" s="35" t="s">
        <v>84</v>
      </c>
      <c r="AB56" s="36" t="s">
        <v>85</v>
      </c>
      <c r="AC56" s="35" t="s">
        <v>84</v>
      </c>
      <c r="AD56" s="38"/>
      <c r="AE56" s="38"/>
      <c r="AF56" s="34" t="s">
        <v>83</v>
      </c>
      <c r="AG56" s="35" t="s">
        <v>84</v>
      </c>
      <c r="AH56" s="36" t="s">
        <v>85</v>
      </c>
      <c r="AI56" s="35" t="s">
        <v>84</v>
      </c>
      <c r="AJ56" s="38"/>
      <c r="AK56" s="38"/>
      <c r="AL56" s="34" t="s">
        <v>83</v>
      </c>
      <c r="AM56" s="35" t="s">
        <v>84</v>
      </c>
      <c r="AN56" s="36" t="s">
        <v>85</v>
      </c>
      <c r="AO56" s="35" t="s">
        <v>84</v>
      </c>
      <c r="AP56" s="38"/>
    </row>
    <row r="57" spans="1:42" ht="18">
      <c r="A57" s="19"/>
      <c r="B57" s="18"/>
      <c r="C57" s="21"/>
      <c r="D57" s="20"/>
      <c r="E57" s="21"/>
      <c r="F57" s="21"/>
      <c r="G57" s="21"/>
      <c r="H57" s="18"/>
      <c r="I57" s="21"/>
      <c r="J57" s="20"/>
      <c r="K57" s="21"/>
      <c r="L57" s="21"/>
      <c r="M57" s="21"/>
      <c r="N57" s="18"/>
      <c r="O57" s="21"/>
      <c r="P57" s="20"/>
      <c r="Q57" s="21"/>
      <c r="R57" s="21"/>
      <c r="S57" s="21"/>
      <c r="T57" s="18"/>
      <c r="U57" s="21"/>
      <c r="V57" s="20"/>
      <c r="W57" s="21"/>
      <c r="X57" s="21"/>
      <c r="Y57" s="21"/>
      <c r="Z57" s="18"/>
      <c r="AA57" s="21"/>
      <c r="AB57" s="20"/>
      <c r="AC57" s="21"/>
      <c r="AD57" s="21"/>
      <c r="AE57" s="21"/>
      <c r="AF57" s="18"/>
      <c r="AG57" s="21"/>
      <c r="AH57" s="20"/>
      <c r="AI57" s="21"/>
      <c r="AJ57" s="21"/>
      <c r="AK57" s="21"/>
      <c r="AL57" s="18"/>
      <c r="AM57" s="21"/>
      <c r="AN57" s="20"/>
      <c r="AO57" s="21"/>
      <c r="AP57" s="21"/>
    </row>
    <row r="58" spans="1:42" ht="18">
      <c r="A58" s="19" t="s">
        <v>0</v>
      </c>
      <c r="B58" s="49">
        <v>3075419.01</v>
      </c>
      <c r="C58" s="50">
        <v>0.02003781118243685</v>
      </c>
      <c r="D58" s="51">
        <v>91</v>
      </c>
      <c r="E58" s="50">
        <v>0.029904699309891553</v>
      </c>
      <c r="F58" s="21"/>
      <c r="G58" s="21"/>
      <c r="H58" s="49">
        <v>3380062.32</v>
      </c>
      <c r="I58" s="50">
        <v>0.022925601126582394</v>
      </c>
      <c r="J58" s="51">
        <v>123</v>
      </c>
      <c r="K58" s="50">
        <v>0.04158215010141988</v>
      </c>
      <c r="L58" s="21"/>
      <c r="M58" s="21"/>
      <c r="N58" s="49">
        <v>4392936.76</v>
      </c>
      <c r="O58" s="50">
        <v>0.03114233167834908</v>
      </c>
      <c r="P58" s="51">
        <v>142</v>
      </c>
      <c r="Q58" s="50">
        <v>0.050932568149210905</v>
      </c>
      <c r="R58" s="21"/>
      <c r="S58" s="21"/>
      <c r="T58" s="49">
        <v>6997106.510000002</v>
      </c>
      <c r="U58" s="50">
        <v>0.05292604302823632</v>
      </c>
      <c r="V58" s="51">
        <v>213</v>
      </c>
      <c r="W58" s="50">
        <v>0.08189158016147635</v>
      </c>
      <c r="X58" s="21"/>
      <c r="Y58" s="21"/>
      <c r="Z58" s="49">
        <v>8000204.77</v>
      </c>
      <c r="AA58" s="50">
        <v>0.06304787563107402</v>
      </c>
      <c r="AB58" s="51">
        <v>209</v>
      </c>
      <c r="AC58" s="50">
        <v>0.08537581699346405</v>
      </c>
      <c r="AD58" s="21"/>
      <c r="AE58" s="21"/>
      <c r="AF58" s="49">
        <v>12006108.090000007</v>
      </c>
      <c r="AG58" s="50">
        <v>0.09945385911916473</v>
      </c>
      <c r="AH58" s="51">
        <v>318</v>
      </c>
      <c r="AI58" s="50">
        <v>0.13514662133446664</v>
      </c>
      <c r="AJ58" s="21"/>
      <c r="AK58" s="21"/>
      <c r="AL58" s="49">
        <v>16074528.340000007</v>
      </c>
      <c r="AM58" s="50">
        <v>0.1418822406893663</v>
      </c>
      <c r="AN58" s="51">
        <v>442</v>
      </c>
      <c r="AO58" s="50">
        <v>0.19767441860465115</v>
      </c>
      <c r="AP58" s="21"/>
    </row>
    <row r="59" spans="1:42" ht="18">
      <c r="A59" s="19" t="s">
        <v>1</v>
      </c>
      <c r="B59" s="49">
        <v>69146467.04000008</v>
      </c>
      <c r="C59" s="50">
        <v>0.4505219763469287</v>
      </c>
      <c r="D59" s="51">
        <v>1294</v>
      </c>
      <c r="E59" s="50">
        <v>0.42523825172527113</v>
      </c>
      <c r="F59" s="21"/>
      <c r="G59" s="21"/>
      <c r="H59" s="49">
        <v>73213005.10000001</v>
      </c>
      <c r="I59" s="50">
        <v>0.4965743212098653</v>
      </c>
      <c r="J59" s="51">
        <v>1412</v>
      </c>
      <c r="K59" s="50">
        <v>0.47734956051386074</v>
      </c>
      <c r="L59" s="21"/>
      <c r="M59" s="21"/>
      <c r="N59" s="49">
        <v>82208180.76999992</v>
      </c>
      <c r="O59" s="50">
        <v>0.5827888203455535</v>
      </c>
      <c r="P59" s="51">
        <v>1570</v>
      </c>
      <c r="Q59" s="50">
        <v>0.5631276901004304</v>
      </c>
      <c r="R59" s="21"/>
      <c r="S59" s="21"/>
      <c r="T59" s="49">
        <v>100353781.12999998</v>
      </c>
      <c r="U59" s="50">
        <v>0.759074987716971</v>
      </c>
      <c r="V59" s="51">
        <v>1883</v>
      </c>
      <c r="W59" s="50">
        <v>0.7239523260284506</v>
      </c>
      <c r="X59" s="21"/>
      <c r="Y59" s="21"/>
      <c r="Z59" s="49">
        <v>94692565.66000006</v>
      </c>
      <c r="AA59" s="50">
        <v>0.7462515366239799</v>
      </c>
      <c r="AB59" s="51">
        <v>1756</v>
      </c>
      <c r="AC59" s="50">
        <v>0.7173202614379085</v>
      </c>
      <c r="AD59" s="21"/>
      <c r="AE59" s="21"/>
      <c r="AF59" s="49">
        <v>96464587.24999999</v>
      </c>
      <c r="AG59" s="50">
        <v>0.7990745542546475</v>
      </c>
      <c r="AH59" s="51">
        <v>1793</v>
      </c>
      <c r="AI59" s="50">
        <v>0.7620059498512537</v>
      </c>
      <c r="AJ59" s="21"/>
      <c r="AK59" s="21"/>
      <c r="AL59" s="49">
        <v>92672528.57999988</v>
      </c>
      <c r="AM59" s="50">
        <v>0.8179764735342595</v>
      </c>
      <c r="AN59" s="51">
        <v>1728</v>
      </c>
      <c r="AO59" s="50">
        <v>0.7728085867620751</v>
      </c>
      <c r="AP59" s="21"/>
    </row>
    <row r="60" spans="1:42" ht="18">
      <c r="A60" s="19" t="s">
        <v>2</v>
      </c>
      <c r="B60" s="49">
        <v>28941258.680000015</v>
      </c>
      <c r="C60" s="50">
        <v>0.18856600512848554</v>
      </c>
      <c r="D60" s="51">
        <v>562</v>
      </c>
      <c r="E60" s="50">
        <v>0.18468616496878082</v>
      </c>
      <c r="F60" s="21"/>
      <c r="G60" s="21"/>
      <c r="H60" s="49">
        <v>28726490.660000008</v>
      </c>
      <c r="I60" s="50">
        <v>0.19484021425902429</v>
      </c>
      <c r="J60" s="51">
        <v>534</v>
      </c>
      <c r="K60" s="50">
        <v>0.18052738336713997</v>
      </c>
      <c r="L60" s="21"/>
      <c r="M60" s="21"/>
      <c r="N60" s="49">
        <v>24267637.519999996</v>
      </c>
      <c r="O60" s="50">
        <v>0.17203771827067893</v>
      </c>
      <c r="P60" s="51">
        <v>450</v>
      </c>
      <c r="Q60" s="50">
        <v>0.16140602582496413</v>
      </c>
      <c r="R60" s="21"/>
      <c r="S60" s="21"/>
      <c r="T60" s="49">
        <v>10733873.810000004</v>
      </c>
      <c r="U60" s="50">
        <v>0.08119091317472585</v>
      </c>
      <c r="V60" s="51">
        <v>225</v>
      </c>
      <c r="W60" s="50">
        <v>0.08650519031141868</v>
      </c>
      <c r="X60" s="21"/>
      <c r="Y60" s="21"/>
      <c r="Z60" s="49">
        <v>10544517.039999994</v>
      </c>
      <c r="AA60" s="50">
        <v>0.08309904784195421</v>
      </c>
      <c r="AB60" s="51">
        <v>214</v>
      </c>
      <c r="AC60" s="50">
        <v>0.08741830065359477</v>
      </c>
      <c r="AD60" s="21"/>
      <c r="AE60" s="21"/>
      <c r="AF60" s="49">
        <v>6514781.329999999</v>
      </c>
      <c r="AG60" s="50">
        <v>0.05396587634636097</v>
      </c>
      <c r="AH60" s="51">
        <v>153</v>
      </c>
      <c r="AI60" s="50">
        <v>0.06502337441563961</v>
      </c>
      <c r="AJ60" s="21"/>
      <c r="AK60" s="21"/>
      <c r="AL60" s="49">
        <v>4095262.18</v>
      </c>
      <c r="AM60" s="50">
        <v>0.036146937690416776</v>
      </c>
      <c r="AN60" s="51">
        <v>56</v>
      </c>
      <c r="AO60" s="50">
        <v>0.025044722719141325</v>
      </c>
      <c r="AP60" s="21"/>
    </row>
    <row r="61" spans="1:42" ht="18">
      <c r="A61" s="19" t="s">
        <v>3</v>
      </c>
      <c r="B61" s="49">
        <v>22830904.299999986</v>
      </c>
      <c r="C61" s="50">
        <v>0.14875415284881308</v>
      </c>
      <c r="D61" s="51">
        <v>446</v>
      </c>
      <c r="E61" s="50">
        <v>0.14656588892540257</v>
      </c>
      <c r="F61" s="21"/>
      <c r="G61" s="21"/>
      <c r="H61" s="49">
        <v>19078538.830000006</v>
      </c>
      <c r="I61" s="50">
        <v>0.1294020434790664</v>
      </c>
      <c r="J61" s="51">
        <v>381</v>
      </c>
      <c r="K61" s="50">
        <v>0.12880324543610547</v>
      </c>
      <c r="L61" s="21"/>
      <c r="M61" s="21"/>
      <c r="N61" s="49">
        <v>13091259.380000006</v>
      </c>
      <c r="O61" s="50">
        <v>0.09280633070148249</v>
      </c>
      <c r="P61" s="51">
        <v>288</v>
      </c>
      <c r="Q61" s="50">
        <v>0.10329985652797705</v>
      </c>
      <c r="R61" s="21"/>
      <c r="S61" s="21"/>
      <c r="T61" s="49">
        <v>7376589.439999999</v>
      </c>
      <c r="U61" s="50">
        <v>0.05579644808109024</v>
      </c>
      <c r="V61" s="51">
        <v>166</v>
      </c>
      <c r="W61" s="50">
        <v>0.06382160707420223</v>
      </c>
      <c r="X61" s="21"/>
      <c r="Y61" s="21"/>
      <c r="Z61" s="49">
        <v>7082798.82</v>
      </c>
      <c r="AA61" s="50">
        <v>0.05581799865896155</v>
      </c>
      <c r="AB61" s="51">
        <v>158</v>
      </c>
      <c r="AC61" s="50">
        <v>0.06454248366013073</v>
      </c>
      <c r="AD61" s="21"/>
      <c r="AE61" s="21"/>
      <c r="AF61" s="49">
        <v>5203538.63</v>
      </c>
      <c r="AG61" s="50">
        <v>0.04310405952951495</v>
      </c>
      <c r="AH61" s="51">
        <v>78</v>
      </c>
      <c r="AI61" s="50">
        <v>0.03314917127071823</v>
      </c>
      <c r="AJ61" s="21"/>
      <c r="AK61" s="21"/>
      <c r="AL61" s="49">
        <v>233905.17</v>
      </c>
      <c r="AM61" s="50">
        <v>0.00206457004065521</v>
      </c>
      <c r="AN61" s="51">
        <v>6</v>
      </c>
      <c r="AO61" s="50">
        <v>0.0026833631484794273</v>
      </c>
      <c r="AP61" s="21"/>
    </row>
    <row r="62" spans="1:42" ht="18">
      <c r="A62" s="19" t="s">
        <v>4</v>
      </c>
      <c r="B62" s="49">
        <v>12510139.549999997</v>
      </c>
      <c r="C62" s="50">
        <v>0.08150948321309735</v>
      </c>
      <c r="D62" s="51">
        <v>288</v>
      </c>
      <c r="E62" s="50">
        <v>0.09464344396976668</v>
      </c>
      <c r="F62" s="21"/>
      <c r="G62" s="21"/>
      <c r="H62" s="49">
        <v>11307612.01999999</v>
      </c>
      <c r="I62" s="50">
        <v>0.07669497728807212</v>
      </c>
      <c r="J62" s="51">
        <v>299</v>
      </c>
      <c r="K62" s="50">
        <v>0.1010818120351589</v>
      </c>
      <c r="L62" s="21"/>
      <c r="M62" s="21"/>
      <c r="N62" s="49">
        <v>9773469.379999999</v>
      </c>
      <c r="O62" s="50">
        <v>0.06928591093128983</v>
      </c>
      <c r="P62" s="51">
        <v>214</v>
      </c>
      <c r="Q62" s="50">
        <v>0.07675753228120516</v>
      </c>
      <c r="R62" s="21"/>
      <c r="S62" s="21"/>
      <c r="T62" s="49">
        <v>5544265.8900000015</v>
      </c>
      <c r="U62" s="50">
        <v>0.04193677124033416</v>
      </c>
      <c r="V62" s="51">
        <v>92</v>
      </c>
      <c r="W62" s="50">
        <v>0.03537101114955786</v>
      </c>
      <c r="X62" s="21"/>
      <c r="Y62" s="21"/>
      <c r="Z62" s="49">
        <v>5277602.61</v>
      </c>
      <c r="AA62" s="50">
        <v>0.04159163953318555</v>
      </c>
      <c r="AB62" s="51">
        <v>84</v>
      </c>
      <c r="AC62" s="50">
        <v>0.03431372549019608</v>
      </c>
      <c r="AD62" s="21"/>
      <c r="AE62" s="21"/>
      <c r="AF62" s="49">
        <v>259150.74</v>
      </c>
      <c r="AG62" s="50">
        <v>0.0021467024112546756</v>
      </c>
      <c r="AH62" s="51">
        <v>7</v>
      </c>
      <c r="AI62" s="50">
        <v>0.0029749256268593286</v>
      </c>
      <c r="AJ62" s="21"/>
      <c r="AK62" s="21"/>
      <c r="AL62" s="49">
        <v>111326.3</v>
      </c>
      <c r="AM62" s="50">
        <v>0.0009826244700661987</v>
      </c>
      <c r="AN62" s="51">
        <v>3</v>
      </c>
      <c r="AO62" s="50">
        <v>0.0013416815742397137</v>
      </c>
      <c r="AP62" s="21"/>
    </row>
    <row r="63" spans="1:42" ht="18">
      <c r="A63" s="19" t="s">
        <v>5</v>
      </c>
      <c r="B63" s="49">
        <v>10135214.050000003</v>
      </c>
      <c r="C63" s="50">
        <v>0.06603571895963574</v>
      </c>
      <c r="D63" s="51">
        <v>238</v>
      </c>
      <c r="E63" s="50">
        <v>0.0782122905027933</v>
      </c>
      <c r="F63" s="21"/>
      <c r="G63" s="21"/>
      <c r="H63" s="49">
        <v>7590611.049999998</v>
      </c>
      <c r="I63" s="50">
        <v>0.051484057027483654</v>
      </c>
      <c r="J63" s="51">
        <v>133</v>
      </c>
      <c r="K63" s="50">
        <v>0.04496281271129141</v>
      </c>
      <c r="L63" s="21"/>
      <c r="M63" s="21"/>
      <c r="N63" s="49">
        <v>6025650.410000001</v>
      </c>
      <c r="O63" s="50">
        <v>0.04271693718759573</v>
      </c>
      <c r="P63" s="51">
        <v>108</v>
      </c>
      <c r="Q63" s="50">
        <v>0.03873744619799139</v>
      </c>
      <c r="R63" s="21"/>
      <c r="S63" s="21"/>
      <c r="T63" s="49">
        <v>804834.69</v>
      </c>
      <c r="U63" s="50">
        <v>0.0060877614729287904</v>
      </c>
      <c r="V63" s="51">
        <v>16</v>
      </c>
      <c r="W63" s="50">
        <v>0.006151480199923107</v>
      </c>
      <c r="X63" s="21"/>
      <c r="Y63" s="21"/>
      <c r="Z63" s="49">
        <v>842344.99</v>
      </c>
      <c r="AA63" s="50">
        <v>0.006638337854441979</v>
      </c>
      <c r="AB63" s="51">
        <v>19</v>
      </c>
      <c r="AC63" s="50">
        <v>0.007761437908496732</v>
      </c>
      <c r="AD63" s="21"/>
      <c r="AE63" s="21"/>
      <c r="AF63" s="49">
        <v>164244</v>
      </c>
      <c r="AG63" s="50">
        <v>0.0013605324485437046</v>
      </c>
      <c r="AH63" s="51">
        <v>3</v>
      </c>
      <c r="AI63" s="50">
        <v>0.0012749681257968552</v>
      </c>
      <c r="AJ63" s="21"/>
      <c r="AK63" s="21"/>
      <c r="AL63" s="49">
        <v>107307.63</v>
      </c>
      <c r="AM63" s="50">
        <v>0.0009471535752361278</v>
      </c>
      <c r="AN63" s="51">
        <v>1</v>
      </c>
      <c r="AO63" s="50">
        <v>0.0004472271914132379</v>
      </c>
      <c r="AP63" s="21"/>
    </row>
    <row r="64" spans="1:42" ht="18">
      <c r="A64" s="19" t="s">
        <v>6</v>
      </c>
      <c r="B64" s="49">
        <v>4333156.18</v>
      </c>
      <c r="C64" s="50">
        <v>0.02823256443317926</v>
      </c>
      <c r="D64" s="51">
        <v>92</v>
      </c>
      <c r="E64" s="50">
        <v>0.03023332237923102</v>
      </c>
      <c r="F64" s="21"/>
      <c r="G64" s="21"/>
      <c r="H64" s="49">
        <v>3396554.06</v>
      </c>
      <c r="I64" s="50">
        <v>0.02303745795563734</v>
      </c>
      <c r="J64" s="51">
        <v>64</v>
      </c>
      <c r="K64" s="50">
        <v>0.021636240703177823</v>
      </c>
      <c r="L64" s="21"/>
      <c r="M64" s="21"/>
      <c r="N64" s="49">
        <v>872765.06</v>
      </c>
      <c r="O64" s="50">
        <v>0.006187191043422682</v>
      </c>
      <c r="P64" s="51">
        <v>9</v>
      </c>
      <c r="Q64" s="50">
        <v>0.0032281205164992827</v>
      </c>
      <c r="R64" s="21"/>
      <c r="S64" s="21"/>
      <c r="T64" s="49">
        <v>285650.76</v>
      </c>
      <c r="U64" s="50">
        <v>0.002160659465909488</v>
      </c>
      <c r="V64" s="51">
        <v>5</v>
      </c>
      <c r="W64" s="50">
        <v>0.0019223375624759708</v>
      </c>
      <c r="X64" s="21"/>
      <c r="Y64" s="21"/>
      <c r="Z64" s="49">
        <v>306558.1</v>
      </c>
      <c r="AA64" s="50">
        <v>0.002415917781876769</v>
      </c>
      <c r="AB64" s="51">
        <v>6</v>
      </c>
      <c r="AC64" s="50">
        <v>0.0024509803921568627</v>
      </c>
      <c r="AD64" s="21"/>
      <c r="AE64" s="21"/>
      <c r="AF64" s="49">
        <v>0</v>
      </c>
      <c r="AG64" s="50">
        <v>0</v>
      </c>
      <c r="AH64" s="51">
        <v>0</v>
      </c>
      <c r="AI64" s="50">
        <v>0</v>
      </c>
      <c r="AJ64" s="21"/>
      <c r="AK64" s="21"/>
      <c r="AL64" s="49">
        <v>0</v>
      </c>
      <c r="AM64" s="50">
        <v>0</v>
      </c>
      <c r="AN64" s="51">
        <v>0</v>
      </c>
      <c r="AO64" s="50">
        <v>0</v>
      </c>
      <c r="AP64" s="21"/>
    </row>
    <row r="65" spans="1:42" ht="18">
      <c r="A65" s="19" t="s">
        <v>7</v>
      </c>
      <c r="B65" s="49">
        <v>2204702.3</v>
      </c>
      <c r="C65" s="50">
        <v>0.01436467949805781</v>
      </c>
      <c r="D65" s="51">
        <v>28</v>
      </c>
      <c r="E65" s="50">
        <v>0.009201445941505093</v>
      </c>
      <c r="F65" s="21"/>
      <c r="G65" s="21"/>
      <c r="H65" s="49">
        <v>440355.76</v>
      </c>
      <c r="I65" s="50">
        <v>0.002986755731637825</v>
      </c>
      <c r="J65" s="51">
        <v>8</v>
      </c>
      <c r="K65" s="50">
        <v>0.002704530087897228</v>
      </c>
      <c r="L65" s="21"/>
      <c r="M65" s="21"/>
      <c r="N65" s="49">
        <v>247187.51</v>
      </c>
      <c r="O65" s="50">
        <v>0.0017523574418961668</v>
      </c>
      <c r="P65" s="51">
        <v>5</v>
      </c>
      <c r="Q65" s="50">
        <v>0.001793400286944046</v>
      </c>
      <c r="R65" s="21"/>
      <c r="S65" s="21"/>
      <c r="T65" s="49">
        <v>109256.6</v>
      </c>
      <c r="U65" s="50">
        <v>0.0008264158198041784</v>
      </c>
      <c r="V65" s="51">
        <v>1</v>
      </c>
      <c r="W65" s="50">
        <v>0.00038446751249519417</v>
      </c>
      <c r="X65" s="21"/>
      <c r="Y65" s="21"/>
      <c r="Z65" s="49">
        <v>144356.99</v>
      </c>
      <c r="AA65" s="50">
        <v>0.0011376460745261892</v>
      </c>
      <c r="AB65" s="51">
        <v>2</v>
      </c>
      <c r="AC65" s="50">
        <v>0.0008169934640522876</v>
      </c>
      <c r="AD65" s="21"/>
      <c r="AE65" s="21"/>
      <c r="AF65" s="49">
        <v>107974.23</v>
      </c>
      <c r="AG65" s="50">
        <v>0.000894415890513633</v>
      </c>
      <c r="AH65" s="51">
        <v>1</v>
      </c>
      <c r="AI65" s="50">
        <v>0.00042498937526561835</v>
      </c>
      <c r="AJ65" s="21"/>
      <c r="AK65" s="21"/>
      <c r="AL65" s="49">
        <v>0</v>
      </c>
      <c r="AM65" s="50">
        <v>0</v>
      </c>
      <c r="AN65" s="51">
        <v>0</v>
      </c>
      <c r="AO65" s="50">
        <v>0</v>
      </c>
      <c r="AP65" s="21"/>
    </row>
    <row r="66" spans="1:42" ht="18">
      <c r="A66" s="19" t="s">
        <v>8</v>
      </c>
      <c r="B66" s="49">
        <v>72619.26</v>
      </c>
      <c r="C66" s="50">
        <v>0.0004731488669858645</v>
      </c>
      <c r="D66" s="51">
        <v>1</v>
      </c>
      <c r="E66" s="50">
        <v>0.00032862306933946765</v>
      </c>
      <c r="F66" s="21"/>
      <c r="G66" s="21"/>
      <c r="H66" s="49">
        <v>192420.92</v>
      </c>
      <c r="I66" s="50">
        <v>0.0013051135874707835</v>
      </c>
      <c r="J66" s="51">
        <v>3</v>
      </c>
      <c r="K66" s="50">
        <v>0.0010141987829614604</v>
      </c>
      <c r="L66" s="21"/>
      <c r="M66" s="21"/>
      <c r="N66" s="49">
        <v>180895.66</v>
      </c>
      <c r="O66" s="50">
        <v>0.0012824023997317613</v>
      </c>
      <c r="P66" s="51">
        <v>2</v>
      </c>
      <c r="Q66" s="50">
        <v>0.0007173601147776184</v>
      </c>
      <c r="R66" s="21"/>
      <c r="S66" s="21"/>
      <c r="T66" s="49">
        <v>0</v>
      </c>
      <c r="U66" s="50">
        <v>0</v>
      </c>
      <c r="V66" s="51">
        <v>0</v>
      </c>
      <c r="W66" s="50">
        <v>0</v>
      </c>
      <c r="X66" s="21"/>
      <c r="Y66" s="21"/>
      <c r="Z66" s="49">
        <v>0</v>
      </c>
      <c r="AA66" s="50">
        <v>0</v>
      </c>
      <c r="AB66" s="51">
        <v>0</v>
      </c>
      <c r="AC66" s="50">
        <v>0</v>
      </c>
      <c r="AD66" s="21"/>
      <c r="AE66" s="21"/>
      <c r="AF66" s="49">
        <v>0</v>
      </c>
      <c r="AG66" s="50">
        <v>0</v>
      </c>
      <c r="AH66" s="51">
        <v>0</v>
      </c>
      <c r="AI66" s="50">
        <v>0</v>
      </c>
      <c r="AJ66" s="21"/>
      <c r="AK66" s="21"/>
      <c r="AL66" s="49">
        <v>0</v>
      </c>
      <c r="AM66" s="50">
        <v>0</v>
      </c>
      <c r="AN66" s="51">
        <v>0</v>
      </c>
      <c r="AO66" s="50">
        <v>0</v>
      </c>
      <c r="AP66" s="21"/>
    </row>
    <row r="67" spans="1:42" ht="18">
      <c r="A67" s="19" t="s">
        <v>9</v>
      </c>
      <c r="B67" s="49">
        <v>230905.63</v>
      </c>
      <c r="C67" s="50">
        <v>0.0015044595223795624</v>
      </c>
      <c r="D67" s="51">
        <v>3</v>
      </c>
      <c r="E67" s="50">
        <v>0.000985869208018403</v>
      </c>
      <c r="F67" s="21"/>
      <c r="G67" s="21"/>
      <c r="H67" s="49">
        <v>110497.25</v>
      </c>
      <c r="I67" s="50">
        <v>0.0007494583351600027</v>
      </c>
      <c r="J67" s="51">
        <v>1</v>
      </c>
      <c r="K67" s="50">
        <v>0.0003380662609871535</v>
      </c>
      <c r="L67" s="21"/>
      <c r="M67" s="21"/>
      <c r="N67" s="49">
        <v>0</v>
      </c>
      <c r="O67" s="50">
        <v>0</v>
      </c>
      <c r="P67" s="51">
        <v>0</v>
      </c>
      <c r="Q67" s="50">
        <v>0</v>
      </c>
      <c r="R67" s="21"/>
      <c r="S67" s="21"/>
      <c r="T67" s="49">
        <v>0</v>
      </c>
      <c r="U67" s="50">
        <v>0</v>
      </c>
      <c r="V67" s="51">
        <v>0</v>
      </c>
      <c r="W67" s="50">
        <v>0</v>
      </c>
      <c r="X67" s="21"/>
      <c r="Y67" s="21"/>
      <c r="Z67" s="49">
        <v>0</v>
      </c>
      <c r="AA67" s="50">
        <v>0</v>
      </c>
      <c r="AB67" s="51">
        <v>0</v>
      </c>
      <c r="AC67" s="50">
        <v>0</v>
      </c>
      <c r="AD67" s="21"/>
      <c r="AE67" s="21"/>
      <c r="AF67" s="49">
        <v>0</v>
      </c>
      <c r="AG67" s="50">
        <v>0</v>
      </c>
      <c r="AH67" s="51">
        <v>0</v>
      </c>
      <c r="AI67" s="50">
        <v>0</v>
      </c>
      <c r="AJ67" s="21"/>
      <c r="AK67" s="21"/>
      <c r="AL67" s="49">
        <v>0</v>
      </c>
      <c r="AM67" s="50">
        <v>0</v>
      </c>
      <c r="AN67" s="51">
        <v>0</v>
      </c>
      <c r="AO67" s="50">
        <v>0</v>
      </c>
      <c r="AP67" s="21"/>
    </row>
    <row r="68" spans="1:42" ht="18">
      <c r="A68" s="19" t="s">
        <v>10</v>
      </c>
      <c r="B68" s="49">
        <v>0</v>
      </c>
      <c r="C68" s="50">
        <v>0</v>
      </c>
      <c r="D68" s="51">
        <v>0</v>
      </c>
      <c r="E68" s="50">
        <v>0</v>
      </c>
      <c r="F68" s="21"/>
      <c r="G68" s="21"/>
      <c r="H68" s="49">
        <v>0</v>
      </c>
      <c r="I68" s="50">
        <v>0</v>
      </c>
      <c r="J68" s="51">
        <v>0</v>
      </c>
      <c r="K68" s="50">
        <v>0</v>
      </c>
      <c r="L68" s="21"/>
      <c r="M68" s="21"/>
      <c r="N68" s="49">
        <v>0</v>
      </c>
      <c r="O68" s="50">
        <v>0</v>
      </c>
      <c r="P68" s="51">
        <v>0</v>
      </c>
      <c r="Q68" s="50">
        <v>0</v>
      </c>
      <c r="R68" s="21"/>
      <c r="S68" s="21"/>
      <c r="T68" s="49">
        <v>0</v>
      </c>
      <c r="U68" s="50">
        <v>0</v>
      </c>
      <c r="V68" s="51">
        <v>0</v>
      </c>
      <c r="W68" s="50">
        <v>0</v>
      </c>
      <c r="X68" s="21"/>
      <c r="Y68" s="21"/>
      <c r="Z68" s="49">
        <v>0</v>
      </c>
      <c r="AA68" s="50">
        <v>0</v>
      </c>
      <c r="AB68" s="51">
        <v>0</v>
      </c>
      <c r="AC68" s="50">
        <v>0</v>
      </c>
      <c r="AD68" s="21"/>
      <c r="AE68" s="21"/>
      <c r="AF68" s="49">
        <v>0</v>
      </c>
      <c r="AG68" s="50">
        <v>0</v>
      </c>
      <c r="AH68" s="51">
        <v>0</v>
      </c>
      <c r="AI68" s="50">
        <v>0</v>
      </c>
      <c r="AJ68" s="21"/>
      <c r="AK68" s="21"/>
      <c r="AL68" s="49">
        <v>0</v>
      </c>
      <c r="AM68" s="50">
        <v>0</v>
      </c>
      <c r="AN68" s="51">
        <v>0</v>
      </c>
      <c r="AO68" s="50">
        <v>0</v>
      </c>
      <c r="AP68" s="21"/>
    </row>
    <row r="69" spans="1:42" ht="18">
      <c r="A69" s="19" t="s">
        <v>11</v>
      </c>
      <c r="B69" s="49">
        <v>0</v>
      </c>
      <c r="C69" s="50">
        <v>0</v>
      </c>
      <c r="D69" s="51">
        <v>0</v>
      </c>
      <c r="E69" s="50">
        <v>0</v>
      </c>
      <c r="F69" s="21"/>
      <c r="G69" s="21"/>
      <c r="H69" s="49">
        <v>0</v>
      </c>
      <c r="I69" s="50">
        <v>0</v>
      </c>
      <c r="J69" s="51">
        <v>0</v>
      </c>
      <c r="K69" s="50">
        <v>0</v>
      </c>
      <c r="L69" s="21"/>
      <c r="M69" s="21"/>
      <c r="N69" s="49">
        <v>0</v>
      </c>
      <c r="O69" s="50">
        <v>0</v>
      </c>
      <c r="P69" s="51">
        <v>0</v>
      </c>
      <c r="Q69" s="50">
        <v>0</v>
      </c>
      <c r="R69" s="21"/>
      <c r="S69" s="21"/>
      <c r="T69" s="49">
        <v>0</v>
      </c>
      <c r="U69" s="50">
        <v>0</v>
      </c>
      <c r="V69" s="51">
        <v>0</v>
      </c>
      <c r="W69" s="50">
        <v>0</v>
      </c>
      <c r="X69" s="21"/>
      <c r="Y69" s="21"/>
      <c r="Z69" s="49">
        <v>0</v>
      </c>
      <c r="AA69" s="50">
        <v>0</v>
      </c>
      <c r="AB69" s="51">
        <v>0</v>
      </c>
      <c r="AC69" s="50">
        <v>0</v>
      </c>
      <c r="AD69" s="21"/>
      <c r="AE69" s="21"/>
      <c r="AF69" s="49">
        <v>0</v>
      </c>
      <c r="AG69" s="50">
        <v>0</v>
      </c>
      <c r="AH69" s="51">
        <v>0</v>
      </c>
      <c r="AI69" s="50">
        <v>0</v>
      </c>
      <c r="AJ69" s="21"/>
      <c r="AK69" s="21"/>
      <c r="AL69" s="49">
        <v>0</v>
      </c>
      <c r="AM69" s="50">
        <v>0</v>
      </c>
      <c r="AN69" s="51">
        <v>0</v>
      </c>
      <c r="AO69" s="50">
        <v>0</v>
      </c>
      <c r="AP69" s="21"/>
    </row>
    <row r="70" spans="1:42" ht="18">
      <c r="A70" s="19" t="s">
        <v>12</v>
      </c>
      <c r="B70" s="49">
        <v>0</v>
      </c>
      <c r="C70" s="50">
        <v>0</v>
      </c>
      <c r="D70" s="51">
        <v>0</v>
      </c>
      <c r="E70" s="50">
        <v>0</v>
      </c>
      <c r="F70" s="21"/>
      <c r="G70" s="21"/>
      <c r="H70" s="49">
        <v>0</v>
      </c>
      <c r="I70" s="50">
        <v>0</v>
      </c>
      <c r="J70" s="51">
        <v>0</v>
      </c>
      <c r="K70" s="50">
        <v>0</v>
      </c>
      <c r="L70" s="21"/>
      <c r="M70" s="21"/>
      <c r="N70" s="49">
        <v>0</v>
      </c>
      <c r="O70" s="50">
        <v>0</v>
      </c>
      <c r="P70" s="51">
        <v>0</v>
      </c>
      <c r="Q70" s="50">
        <v>0</v>
      </c>
      <c r="R70" s="21"/>
      <c r="S70" s="21"/>
      <c r="T70" s="49">
        <v>0</v>
      </c>
      <c r="U70" s="50">
        <v>0</v>
      </c>
      <c r="V70" s="51">
        <v>0</v>
      </c>
      <c r="W70" s="50">
        <v>0</v>
      </c>
      <c r="X70" s="21"/>
      <c r="Y70" s="21"/>
      <c r="Z70" s="49">
        <v>0</v>
      </c>
      <c r="AA70" s="50">
        <v>0</v>
      </c>
      <c r="AB70" s="51">
        <v>0</v>
      </c>
      <c r="AC70" s="50">
        <v>0</v>
      </c>
      <c r="AD70" s="21"/>
      <c r="AE70" s="21"/>
      <c r="AF70" s="49">
        <v>0</v>
      </c>
      <c r="AG70" s="50">
        <v>0</v>
      </c>
      <c r="AH70" s="51">
        <v>0</v>
      </c>
      <c r="AI70" s="50">
        <v>0</v>
      </c>
      <c r="AJ70" s="21"/>
      <c r="AK70" s="21"/>
      <c r="AL70" s="49">
        <v>0</v>
      </c>
      <c r="AM70" s="50">
        <v>0</v>
      </c>
      <c r="AN70" s="51">
        <v>0</v>
      </c>
      <c r="AO70" s="50">
        <v>0</v>
      </c>
      <c r="AP70" s="21"/>
    </row>
    <row r="71" spans="1:42" ht="18">
      <c r="A71" s="19" t="s">
        <v>44</v>
      </c>
      <c r="B71" s="49">
        <v>0</v>
      </c>
      <c r="C71" s="50">
        <v>0</v>
      </c>
      <c r="D71" s="51">
        <v>0</v>
      </c>
      <c r="E71" s="50">
        <v>0</v>
      </c>
      <c r="F71" s="21"/>
      <c r="G71" s="21"/>
      <c r="H71" s="49">
        <v>0</v>
      </c>
      <c r="I71" s="50">
        <v>0</v>
      </c>
      <c r="J71" s="51">
        <v>0</v>
      </c>
      <c r="K71" s="50">
        <v>0</v>
      </c>
      <c r="L71" s="21"/>
      <c r="M71" s="21"/>
      <c r="N71" s="49">
        <v>0</v>
      </c>
      <c r="O71" s="50">
        <v>0</v>
      </c>
      <c r="P71" s="51">
        <v>0</v>
      </c>
      <c r="Q71" s="50">
        <v>0</v>
      </c>
      <c r="R71" s="21"/>
      <c r="S71" s="21"/>
      <c r="T71" s="49">
        <v>0</v>
      </c>
      <c r="U71" s="50">
        <v>0</v>
      </c>
      <c r="V71" s="51">
        <v>0</v>
      </c>
      <c r="W71" s="50">
        <v>0</v>
      </c>
      <c r="X71" s="21"/>
      <c r="Y71" s="21"/>
      <c r="Z71" s="49">
        <v>0</v>
      </c>
      <c r="AA71" s="50">
        <v>0</v>
      </c>
      <c r="AB71" s="51">
        <v>0</v>
      </c>
      <c r="AC71" s="50">
        <v>0</v>
      </c>
      <c r="AD71" s="21"/>
      <c r="AE71" s="21"/>
      <c r="AF71" s="49">
        <v>0</v>
      </c>
      <c r="AG71" s="50">
        <v>0</v>
      </c>
      <c r="AH71" s="51">
        <v>0</v>
      </c>
      <c r="AI71" s="50">
        <v>0</v>
      </c>
      <c r="AJ71" s="21"/>
      <c r="AK71" s="21"/>
      <c r="AL71" s="49">
        <v>0</v>
      </c>
      <c r="AM71" s="50">
        <v>0</v>
      </c>
      <c r="AN71" s="51">
        <v>0</v>
      </c>
      <c r="AO71" s="50">
        <v>0</v>
      </c>
      <c r="AP71" s="21"/>
    </row>
    <row r="72" spans="1:42" ht="18">
      <c r="A72" s="18"/>
      <c r="B72" s="49"/>
      <c r="C72" s="50"/>
      <c r="D72" s="51"/>
      <c r="E72" s="50"/>
      <c r="F72" s="21"/>
      <c r="G72" s="21"/>
      <c r="H72" s="49"/>
      <c r="I72" s="50"/>
      <c r="J72" s="51"/>
      <c r="K72" s="50"/>
      <c r="L72" s="21"/>
      <c r="M72" s="21"/>
      <c r="N72" s="49"/>
      <c r="O72" s="50"/>
      <c r="P72" s="51"/>
      <c r="Q72" s="50"/>
      <c r="R72" s="21"/>
      <c r="S72" s="21"/>
      <c r="T72" s="49"/>
      <c r="U72" s="50"/>
      <c r="V72" s="51"/>
      <c r="W72" s="50"/>
      <c r="X72" s="21"/>
      <c r="Y72" s="21"/>
      <c r="Z72" s="49"/>
      <c r="AA72" s="50"/>
      <c r="AB72" s="51"/>
      <c r="AC72" s="50"/>
      <c r="AD72" s="21"/>
      <c r="AE72" s="21"/>
      <c r="AF72" s="49"/>
      <c r="AG72" s="50"/>
      <c r="AH72" s="51"/>
      <c r="AI72" s="50"/>
      <c r="AJ72" s="21"/>
      <c r="AK72" s="21"/>
      <c r="AL72" s="49"/>
      <c r="AM72" s="50"/>
      <c r="AN72" s="51"/>
      <c r="AO72" s="50"/>
      <c r="AP72" s="21"/>
    </row>
    <row r="73" spans="1:42" ht="18.75" thickBot="1">
      <c r="A73" s="18"/>
      <c r="B73" s="52">
        <f>SUM(B58:B72)</f>
        <v>153480786.00000012</v>
      </c>
      <c r="C73" s="53"/>
      <c r="D73" s="54">
        <f>SUM(D58:D72)</f>
        <v>3043</v>
      </c>
      <c r="E73" s="53"/>
      <c r="F73" s="26"/>
      <c r="G73" s="26"/>
      <c r="H73" s="52">
        <f>SUM(H58:H72)</f>
        <v>147436147.97</v>
      </c>
      <c r="I73" s="53"/>
      <c r="J73" s="54">
        <f>SUM(J58:J72)</f>
        <v>2958</v>
      </c>
      <c r="K73" s="53"/>
      <c r="L73" s="26"/>
      <c r="M73" s="26"/>
      <c r="N73" s="52">
        <f>SUM(N58:N72)</f>
        <v>141059982.44999993</v>
      </c>
      <c r="O73" s="53"/>
      <c r="P73" s="54">
        <f>SUM(P58:P72)</f>
        <v>2788</v>
      </c>
      <c r="Q73" s="53"/>
      <c r="R73" s="26"/>
      <c r="S73" s="26"/>
      <c r="T73" s="52">
        <f>SUM(T58:T72)</f>
        <v>132205358.82999998</v>
      </c>
      <c r="U73" s="53"/>
      <c r="V73" s="54">
        <f>SUM(V58:V72)</f>
        <v>2601</v>
      </c>
      <c r="W73" s="53"/>
      <c r="X73" s="26"/>
      <c r="Y73" s="26"/>
      <c r="Z73" s="52">
        <f>SUM(Z58:Z72)</f>
        <v>126890948.98000003</v>
      </c>
      <c r="AA73" s="53"/>
      <c r="AB73" s="54">
        <f>SUM(AB58:AB72)</f>
        <v>2448</v>
      </c>
      <c r="AC73" s="53"/>
      <c r="AD73" s="26"/>
      <c r="AE73" s="26"/>
      <c r="AF73" s="52">
        <f>SUM(AF58:AF72)</f>
        <v>120720384.26999998</v>
      </c>
      <c r="AG73" s="53"/>
      <c r="AH73" s="54">
        <f>SUM(AH58:AH72)</f>
        <v>2353</v>
      </c>
      <c r="AI73" s="53"/>
      <c r="AJ73" s="26"/>
      <c r="AK73" s="26"/>
      <c r="AL73" s="52">
        <f>SUM(AL58:AL72)</f>
        <v>113294858.19999988</v>
      </c>
      <c r="AM73" s="53"/>
      <c r="AN73" s="54">
        <f>SUM(AN58:AN72)</f>
        <v>2236</v>
      </c>
      <c r="AO73" s="53"/>
      <c r="AP73" s="26"/>
    </row>
    <row r="74" spans="1:42" ht="18.75" thickTop="1">
      <c r="A74" s="18"/>
      <c r="B74" s="18"/>
      <c r="C74" s="21"/>
      <c r="D74" s="20"/>
      <c r="E74" s="21"/>
      <c r="F74" s="21"/>
      <c r="G74" s="21"/>
      <c r="H74" s="18"/>
      <c r="I74" s="21"/>
      <c r="J74" s="20"/>
      <c r="K74" s="21"/>
      <c r="L74" s="21"/>
      <c r="M74" s="21"/>
      <c r="N74" s="18"/>
      <c r="O74" s="21"/>
      <c r="P74" s="20"/>
      <c r="Q74" s="21"/>
      <c r="R74" s="21"/>
      <c r="S74" s="21"/>
      <c r="T74" s="18"/>
      <c r="U74" s="21"/>
      <c r="V74" s="20"/>
      <c r="W74" s="21"/>
      <c r="X74" s="21"/>
      <c r="Y74" s="21"/>
      <c r="Z74" s="18"/>
      <c r="AA74" s="21"/>
      <c r="AB74" s="20"/>
      <c r="AC74" s="21"/>
      <c r="AD74" s="21"/>
      <c r="AE74" s="21"/>
      <c r="AF74" s="18"/>
      <c r="AG74" s="21"/>
      <c r="AH74" s="20"/>
      <c r="AI74" s="21"/>
      <c r="AJ74" s="21"/>
      <c r="AK74" s="21"/>
      <c r="AL74" s="18"/>
      <c r="AM74" s="21"/>
      <c r="AN74" s="20"/>
      <c r="AO74" s="21"/>
      <c r="AP74" s="21"/>
    </row>
    <row r="75" spans="1:42" ht="18">
      <c r="A75" s="22" t="s">
        <v>88</v>
      </c>
      <c r="B75" s="22"/>
      <c r="C75" s="18"/>
      <c r="D75" s="19"/>
      <c r="E75" s="26">
        <v>0.5047966848813441</v>
      </c>
      <c r="F75" s="21"/>
      <c r="G75" s="21"/>
      <c r="H75" s="22" t="s">
        <v>88</v>
      </c>
      <c r="I75" s="18"/>
      <c r="J75" s="19"/>
      <c r="K75" s="26">
        <v>0.4889375219558463</v>
      </c>
      <c r="L75" s="21"/>
      <c r="M75" s="21"/>
      <c r="N75" s="22" t="s">
        <v>88</v>
      </c>
      <c r="O75" s="18"/>
      <c r="P75" s="19"/>
      <c r="Q75" s="26">
        <v>0.4668829834937756</v>
      </c>
      <c r="R75" s="21"/>
      <c r="S75" s="21"/>
      <c r="T75" s="22" t="s">
        <v>88</v>
      </c>
      <c r="U75" s="18"/>
      <c r="V75" s="19"/>
      <c r="W75" s="26">
        <v>0.41923593896361816</v>
      </c>
      <c r="X75" s="21"/>
      <c r="Y75" s="21"/>
      <c r="Z75" s="22" t="s">
        <v>88</v>
      </c>
      <c r="AA75" s="18"/>
      <c r="AB75" s="19"/>
      <c r="AC75" s="26">
        <v>0.41631005045850616</v>
      </c>
      <c r="AD75" s="21"/>
      <c r="AE75" s="21"/>
      <c r="AF75" s="22" t="s">
        <v>88</v>
      </c>
      <c r="AG75" s="18"/>
      <c r="AH75" s="19"/>
      <c r="AI75" s="26">
        <v>0.3798989706079196</v>
      </c>
      <c r="AJ75" s="21"/>
      <c r="AK75" s="21"/>
      <c r="AL75" s="22" t="s">
        <v>88</v>
      </c>
      <c r="AM75" s="18"/>
      <c r="AN75" s="19"/>
      <c r="AO75" s="26">
        <v>0.35524220096127485</v>
      </c>
      <c r="AP75" s="21"/>
    </row>
    <row r="76" spans="1:42" ht="18">
      <c r="A76" s="18"/>
      <c r="B76" s="22"/>
      <c r="C76" s="18"/>
      <c r="D76" s="26"/>
      <c r="E76" s="20"/>
      <c r="F76" s="21"/>
      <c r="G76" s="21"/>
      <c r="H76" s="22"/>
      <c r="I76" s="18"/>
      <c r="J76" s="26"/>
      <c r="K76" s="20"/>
      <c r="L76" s="21"/>
      <c r="M76" s="21"/>
      <c r="N76" s="22"/>
      <c r="O76" s="18"/>
      <c r="P76" s="26"/>
      <c r="Q76" s="20"/>
      <c r="R76" s="21"/>
      <c r="S76" s="21"/>
      <c r="T76" s="22"/>
      <c r="U76" s="18"/>
      <c r="V76" s="26"/>
      <c r="W76" s="20"/>
      <c r="X76" s="21"/>
      <c r="Y76" s="21"/>
      <c r="Z76" s="22"/>
      <c r="AA76" s="18"/>
      <c r="AB76" s="26"/>
      <c r="AC76" s="20"/>
      <c r="AD76" s="21"/>
      <c r="AE76" s="21"/>
      <c r="AF76" s="22"/>
      <c r="AG76" s="18"/>
      <c r="AH76" s="26"/>
      <c r="AI76" s="20"/>
      <c r="AJ76" s="21"/>
      <c r="AK76" s="21"/>
      <c r="AL76" s="22"/>
      <c r="AM76" s="18"/>
      <c r="AN76" s="26"/>
      <c r="AO76" s="20"/>
      <c r="AP76" s="21"/>
    </row>
    <row r="77" spans="1:42" ht="18">
      <c r="A77" s="18"/>
      <c r="B77" s="19"/>
      <c r="C77" s="18"/>
      <c r="D77" s="21"/>
      <c r="E77" s="20"/>
      <c r="F77" s="21"/>
      <c r="G77" s="21"/>
      <c r="H77" s="19"/>
      <c r="I77" s="18"/>
      <c r="J77" s="21"/>
      <c r="K77" s="20"/>
      <c r="L77" s="21"/>
      <c r="M77" s="21"/>
      <c r="N77" s="19"/>
      <c r="O77" s="18"/>
      <c r="P77" s="21"/>
      <c r="Q77" s="20"/>
      <c r="R77" s="21"/>
      <c r="S77" s="21"/>
      <c r="T77" s="19"/>
      <c r="U77" s="18"/>
      <c r="V77" s="21"/>
      <c r="W77" s="20"/>
      <c r="X77" s="21"/>
      <c r="Y77" s="21"/>
      <c r="Z77" s="19"/>
      <c r="AA77" s="18"/>
      <c r="AB77" s="21"/>
      <c r="AC77" s="20"/>
      <c r="AD77" s="21"/>
      <c r="AE77" s="21"/>
      <c r="AF77" s="19"/>
      <c r="AG77" s="18"/>
      <c r="AH77" s="21"/>
      <c r="AI77" s="20"/>
      <c r="AJ77" s="21"/>
      <c r="AK77" s="21"/>
      <c r="AL77" s="19"/>
      <c r="AM77" s="18"/>
      <c r="AN77" s="21"/>
      <c r="AO77" s="20"/>
      <c r="AP77" s="21"/>
    </row>
    <row r="78" spans="1:42" ht="18">
      <c r="A78" s="18"/>
      <c r="B78" s="19"/>
      <c r="C78" s="18"/>
      <c r="D78" s="21"/>
      <c r="E78" s="20"/>
      <c r="F78" s="21"/>
      <c r="G78" s="21"/>
      <c r="H78" s="19"/>
      <c r="I78" s="18"/>
      <c r="J78" s="21"/>
      <c r="K78" s="20"/>
      <c r="L78" s="21"/>
      <c r="M78" s="21"/>
      <c r="N78" s="19"/>
      <c r="O78" s="18"/>
      <c r="P78" s="21"/>
      <c r="Q78" s="20"/>
      <c r="R78" s="21"/>
      <c r="S78" s="21"/>
      <c r="T78" s="19"/>
      <c r="U78" s="18"/>
      <c r="V78" s="21"/>
      <c r="W78" s="20"/>
      <c r="X78" s="21"/>
      <c r="Y78" s="21"/>
      <c r="Z78" s="19"/>
      <c r="AA78" s="18"/>
      <c r="AB78" s="21"/>
      <c r="AC78" s="20"/>
      <c r="AD78" s="21"/>
      <c r="AE78" s="21"/>
      <c r="AF78" s="19"/>
      <c r="AG78" s="18"/>
      <c r="AH78" s="21"/>
      <c r="AI78" s="20"/>
      <c r="AJ78" s="21"/>
      <c r="AK78" s="21"/>
      <c r="AL78" s="19"/>
      <c r="AM78" s="18"/>
      <c r="AN78" s="21"/>
      <c r="AO78" s="20"/>
      <c r="AP78" s="21"/>
    </row>
    <row r="79" spans="1:42" ht="18.75">
      <c r="A79" s="17" t="s">
        <v>91</v>
      </c>
      <c r="B79" s="17"/>
      <c r="C79" s="18"/>
      <c r="D79" s="21"/>
      <c r="E79" s="20"/>
      <c r="F79" s="21"/>
      <c r="G79" s="21"/>
      <c r="H79" s="17" t="s">
        <v>91</v>
      </c>
      <c r="I79" s="18"/>
      <c r="J79" s="21"/>
      <c r="K79" s="20"/>
      <c r="L79" s="21"/>
      <c r="M79" s="21"/>
      <c r="N79" s="17" t="s">
        <v>91</v>
      </c>
      <c r="O79" s="18"/>
      <c r="P79" s="21"/>
      <c r="Q79" s="20"/>
      <c r="R79" s="21"/>
      <c r="S79" s="21"/>
      <c r="T79" s="17" t="s">
        <v>91</v>
      </c>
      <c r="U79" s="18"/>
      <c r="V79" s="21"/>
      <c r="W79" s="20"/>
      <c r="X79" s="21"/>
      <c r="Y79" s="21"/>
      <c r="Z79" s="17" t="s">
        <v>91</v>
      </c>
      <c r="AA79" s="18"/>
      <c r="AB79" s="21"/>
      <c r="AC79" s="20"/>
      <c r="AD79" s="21"/>
      <c r="AE79" s="21"/>
      <c r="AF79" s="17" t="s">
        <v>91</v>
      </c>
      <c r="AG79" s="18"/>
      <c r="AH79" s="21"/>
      <c r="AI79" s="20"/>
      <c r="AJ79" s="21"/>
      <c r="AK79" s="21"/>
      <c r="AL79" s="17" t="s">
        <v>91</v>
      </c>
      <c r="AM79" s="18"/>
      <c r="AN79" s="21"/>
      <c r="AO79" s="20"/>
      <c r="AP79" s="21"/>
    </row>
    <row r="80" spans="1:42" ht="18">
      <c r="A80" s="18"/>
      <c r="B80" s="19"/>
      <c r="C80" s="18"/>
      <c r="D80" s="21"/>
      <c r="E80" s="20"/>
      <c r="F80" s="21"/>
      <c r="G80" s="21"/>
      <c r="H80" s="19"/>
      <c r="I80" s="18"/>
      <c r="J80" s="21"/>
      <c r="K80" s="20"/>
      <c r="L80" s="21"/>
      <c r="M80" s="21"/>
      <c r="N80" s="19"/>
      <c r="O80" s="18"/>
      <c r="P80" s="21"/>
      <c r="Q80" s="20"/>
      <c r="R80" s="21"/>
      <c r="S80" s="21"/>
      <c r="T80" s="19"/>
      <c r="U80" s="18"/>
      <c r="V80" s="21"/>
      <c r="W80" s="20"/>
      <c r="X80" s="21"/>
      <c r="Y80" s="21"/>
      <c r="Z80" s="19"/>
      <c r="AA80" s="18"/>
      <c r="AB80" s="21"/>
      <c r="AC80" s="20"/>
      <c r="AD80" s="21"/>
      <c r="AE80" s="21"/>
      <c r="AF80" s="19"/>
      <c r="AG80" s="18"/>
      <c r="AH80" s="21"/>
      <c r="AI80" s="20"/>
      <c r="AJ80" s="21"/>
      <c r="AK80" s="21"/>
      <c r="AL80" s="19"/>
      <c r="AM80" s="18"/>
      <c r="AN80" s="21"/>
      <c r="AO80" s="20"/>
      <c r="AP80" s="21"/>
    </row>
    <row r="81" spans="1:42" ht="36">
      <c r="A81" s="33" t="s">
        <v>92</v>
      </c>
      <c r="B81" s="34" t="s">
        <v>83</v>
      </c>
      <c r="C81" s="35" t="s">
        <v>84</v>
      </c>
      <c r="D81" s="36" t="s">
        <v>85</v>
      </c>
      <c r="E81" s="35" t="s">
        <v>84</v>
      </c>
      <c r="F81" s="38"/>
      <c r="G81" s="38"/>
      <c r="H81" s="34" t="s">
        <v>83</v>
      </c>
      <c r="I81" s="35" t="s">
        <v>84</v>
      </c>
      <c r="J81" s="36" t="s">
        <v>85</v>
      </c>
      <c r="K81" s="35" t="s">
        <v>84</v>
      </c>
      <c r="L81" s="38"/>
      <c r="M81" s="38"/>
      <c r="N81" s="34" t="s">
        <v>83</v>
      </c>
      <c r="O81" s="35" t="s">
        <v>84</v>
      </c>
      <c r="P81" s="36" t="s">
        <v>85</v>
      </c>
      <c r="Q81" s="35" t="s">
        <v>84</v>
      </c>
      <c r="R81" s="38"/>
      <c r="S81" s="38"/>
      <c r="T81" s="34" t="s">
        <v>83</v>
      </c>
      <c r="U81" s="35" t="s">
        <v>84</v>
      </c>
      <c r="V81" s="36" t="s">
        <v>85</v>
      </c>
      <c r="W81" s="35" t="s">
        <v>84</v>
      </c>
      <c r="X81" s="38"/>
      <c r="Y81" s="38"/>
      <c r="Z81" s="34" t="s">
        <v>83</v>
      </c>
      <c r="AA81" s="35" t="s">
        <v>84</v>
      </c>
      <c r="AB81" s="36" t="s">
        <v>85</v>
      </c>
      <c r="AC81" s="35" t="s">
        <v>84</v>
      </c>
      <c r="AD81" s="38"/>
      <c r="AE81" s="38"/>
      <c r="AF81" s="34" t="s">
        <v>83</v>
      </c>
      <c r="AG81" s="35" t="s">
        <v>84</v>
      </c>
      <c r="AH81" s="36" t="s">
        <v>85</v>
      </c>
      <c r="AI81" s="35" t="s">
        <v>84</v>
      </c>
      <c r="AJ81" s="38"/>
      <c r="AK81" s="38"/>
      <c r="AL81" s="34" t="s">
        <v>83</v>
      </c>
      <c r="AM81" s="35" t="s">
        <v>84</v>
      </c>
      <c r="AN81" s="36" t="s">
        <v>85</v>
      </c>
      <c r="AO81" s="35" t="s">
        <v>84</v>
      </c>
      <c r="AP81" s="38"/>
    </row>
    <row r="82" spans="1:42" ht="18">
      <c r="A82" s="19"/>
      <c r="B82" s="18"/>
      <c r="C82" s="21"/>
      <c r="D82" s="20"/>
      <c r="E82" s="21"/>
      <c r="F82" s="21"/>
      <c r="G82" s="21"/>
      <c r="H82" s="18"/>
      <c r="I82" s="21"/>
      <c r="J82" s="20"/>
      <c r="K82" s="21"/>
      <c r="L82" s="21"/>
      <c r="M82" s="21"/>
      <c r="N82" s="18"/>
      <c r="O82" s="21"/>
      <c r="P82" s="20"/>
      <c r="Q82" s="21"/>
      <c r="R82" s="21"/>
      <c r="S82" s="21"/>
      <c r="T82" s="18"/>
      <c r="U82" s="21"/>
      <c r="V82" s="20"/>
      <c r="W82" s="21"/>
      <c r="X82" s="21"/>
      <c r="Y82" s="21"/>
      <c r="Z82" s="18"/>
      <c r="AA82" s="21"/>
      <c r="AB82" s="20"/>
      <c r="AC82" s="21"/>
      <c r="AD82" s="21"/>
      <c r="AE82" s="21"/>
      <c r="AF82" s="18"/>
      <c r="AG82" s="21"/>
      <c r="AH82" s="20"/>
      <c r="AI82" s="21"/>
      <c r="AJ82" s="21"/>
      <c r="AK82" s="21"/>
      <c r="AL82" s="18"/>
      <c r="AM82" s="21"/>
      <c r="AN82" s="20"/>
      <c r="AO82" s="21"/>
      <c r="AP82" s="21"/>
    </row>
    <row r="83" spans="1:42" ht="18">
      <c r="A83" s="19" t="s">
        <v>14</v>
      </c>
      <c r="B83" s="49">
        <v>66454465.379999995</v>
      </c>
      <c r="C83" s="50">
        <v>0.4329823107629902</v>
      </c>
      <c r="D83" s="51">
        <v>1351</v>
      </c>
      <c r="E83" s="50">
        <v>0.4439697666776208</v>
      </c>
      <c r="F83" s="21"/>
      <c r="G83" s="21"/>
      <c r="H83" s="49">
        <v>64252739.43000003</v>
      </c>
      <c r="I83" s="50">
        <v>0.4358004486326788</v>
      </c>
      <c r="J83" s="51">
        <v>1349</v>
      </c>
      <c r="K83" s="50">
        <v>0.45605138607167006</v>
      </c>
      <c r="L83" s="21"/>
      <c r="M83" s="21"/>
      <c r="N83" s="49">
        <v>78444784.70999987</v>
      </c>
      <c r="O83" s="50">
        <v>0.5561094177635065</v>
      </c>
      <c r="P83" s="51">
        <v>1627</v>
      </c>
      <c r="Q83" s="50">
        <v>0.5835724533715926</v>
      </c>
      <c r="R83" s="21"/>
      <c r="S83" s="21"/>
      <c r="T83" s="49">
        <v>76331042.2000001</v>
      </c>
      <c r="U83" s="50">
        <f>+T83/$T$88</f>
        <v>0.5773672328831427</v>
      </c>
      <c r="V83" s="51">
        <v>1563</v>
      </c>
      <c r="W83" s="50">
        <f>+V83/$V$88</f>
        <v>0.6009227220299884</v>
      </c>
      <c r="X83" s="21"/>
      <c r="Y83" s="21"/>
      <c r="Z83" s="49">
        <v>72182386.6</v>
      </c>
      <c r="AA83" s="50">
        <v>0.5688537061171878</v>
      </c>
      <c r="AB83" s="51">
        <v>1447</v>
      </c>
      <c r="AC83" s="50">
        <v>0.5910947712418301</v>
      </c>
      <c r="AD83" s="21"/>
      <c r="AE83" s="21"/>
      <c r="AF83" s="49">
        <v>67976276.99999999</v>
      </c>
      <c r="AG83" s="50">
        <v>0.5630886400093463</v>
      </c>
      <c r="AH83" s="51">
        <v>1380</v>
      </c>
      <c r="AI83" s="50">
        <v>0.5864853378665533</v>
      </c>
      <c r="AJ83" s="21"/>
      <c r="AK83" s="21"/>
      <c r="AL83" s="49">
        <v>61866982.25000007</v>
      </c>
      <c r="AM83" s="50">
        <v>0.5460705210538853</v>
      </c>
      <c r="AN83" s="51">
        <v>1270</v>
      </c>
      <c r="AO83" s="50">
        <v>0.5679785330948122</v>
      </c>
      <c r="AP83" s="21"/>
    </row>
    <row r="84" spans="1:42" ht="18">
      <c r="A84" s="19" t="s">
        <v>15</v>
      </c>
      <c r="B84" s="49">
        <v>65994560.23000001</v>
      </c>
      <c r="C84" s="50">
        <v>0.4299858109274995</v>
      </c>
      <c r="D84" s="51">
        <v>1301</v>
      </c>
      <c r="E84" s="50">
        <v>0.4275386132106474</v>
      </c>
      <c r="F84" s="21"/>
      <c r="G84" s="21"/>
      <c r="H84" s="49">
        <v>65314588.91999998</v>
      </c>
      <c r="I84" s="50">
        <v>0.4430025459786839</v>
      </c>
      <c r="J84" s="51">
        <v>1275</v>
      </c>
      <c r="K84" s="50">
        <v>0.43103448275862066</v>
      </c>
      <c r="L84" s="21"/>
      <c r="M84" s="21"/>
      <c r="N84" s="49">
        <v>44087813</v>
      </c>
      <c r="O84" s="50">
        <v>0.29127901681516216</v>
      </c>
      <c r="P84" s="51">
        <v>806</v>
      </c>
      <c r="Q84" s="50">
        <v>0.2747489239598278</v>
      </c>
      <c r="R84" s="21"/>
      <c r="S84" s="21"/>
      <c r="T84" s="49">
        <v>38505649.79999997</v>
      </c>
      <c r="U84" s="50">
        <f>+T84/$T$88</f>
        <v>0.2912563464958597</v>
      </c>
      <c r="V84" s="51">
        <v>706</v>
      </c>
      <c r="W84" s="50">
        <f>+V84/$V$88</f>
        <v>0.27143406382160706</v>
      </c>
      <c r="X84" s="21"/>
      <c r="Y84" s="21"/>
      <c r="Z84" s="49">
        <v>37285700.28</v>
      </c>
      <c r="AA84" s="50">
        <v>0.29384050304389175</v>
      </c>
      <c r="AB84" s="51">
        <v>668</v>
      </c>
      <c r="AC84" s="50">
        <v>0.272875816993464</v>
      </c>
      <c r="AD84" s="21"/>
      <c r="AE84" s="21"/>
      <c r="AF84" s="49">
        <v>35932022.86</v>
      </c>
      <c r="AG84" s="50">
        <v>0.29764669055091303</v>
      </c>
      <c r="AH84" s="51">
        <v>651</v>
      </c>
      <c r="AI84" s="50">
        <v>0.27666808329791753</v>
      </c>
      <c r="AJ84" s="21"/>
      <c r="AK84" s="21"/>
      <c r="AL84" s="49">
        <v>32727363.489999972</v>
      </c>
      <c r="AM84" s="50">
        <v>0.28886892141412257</v>
      </c>
      <c r="AN84" s="51">
        <v>620</v>
      </c>
      <c r="AO84" s="50">
        <v>0.2772808586762075</v>
      </c>
      <c r="AP84" s="21"/>
    </row>
    <row r="85" spans="1:42" ht="18">
      <c r="A85" s="19" t="s">
        <v>16</v>
      </c>
      <c r="B85" s="49">
        <v>5723522.090000002</v>
      </c>
      <c r="C85" s="50">
        <v>0.037291456729964895</v>
      </c>
      <c r="D85" s="51">
        <v>109</v>
      </c>
      <c r="E85" s="50">
        <v>0.03581991455800197</v>
      </c>
      <c r="F85" s="21"/>
      <c r="G85" s="21"/>
      <c r="H85" s="49">
        <v>5358009.29</v>
      </c>
      <c r="I85" s="50">
        <v>0.0363412186480227</v>
      </c>
      <c r="J85" s="51">
        <v>99</v>
      </c>
      <c r="K85" s="50">
        <v>0.033468559837728194</v>
      </c>
      <c r="L85" s="21"/>
      <c r="M85" s="21"/>
      <c r="N85" s="49">
        <v>6793438.429999999</v>
      </c>
      <c r="O85" s="50">
        <v>0.04815992680566227</v>
      </c>
      <c r="P85" s="51">
        <v>128</v>
      </c>
      <c r="Q85" s="50">
        <v>0.04591104734576758</v>
      </c>
      <c r="R85" s="21"/>
      <c r="S85" s="21"/>
      <c r="T85" s="49">
        <v>6737991.360000002</v>
      </c>
      <c r="U85" s="50">
        <f>+T85/$T$88</f>
        <v>0.050966098648574716</v>
      </c>
      <c r="V85" s="51">
        <v>120</v>
      </c>
      <c r="W85" s="50">
        <f>+V85/$V$88</f>
        <v>0.0461361014994233</v>
      </c>
      <c r="X85" s="21"/>
      <c r="Y85" s="21"/>
      <c r="Z85" s="49">
        <v>7080724.12</v>
      </c>
      <c r="AA85" s="50">
        <v>0.05580164839902043</v>
      </c>
      <c r="AB85" s="51">
        <v>124</v>
      </c>
      <c r="AC85" s="50">
        <v>0.05065359477124183</v>
      </c>
      <c r="AD85" s="21"/>
      <c r="AE85" s="21"/>
      <c r="AF85" s="49">
        <v>7180637.290000002</v>
      </c>
      <c r="AG85" s="50">
        <v>0.059481564223155384</v>
      </c>
      <c r="AH85" s="51">
        <v>121</v>
      </c>
      <c r="AI85" s="50">
        <v>0.051423714407139824</v>
      </c>
      <c r="AJ85" s="21"/>
      <c r="AK85" s="21"/>
      <c r="AL85" s="49">
        <v>9575110.069999997</v>
      </c>
      <c r="AM85" s="50">
        <v>0.08451495700799591</v>
      </c>
      <c r="AN85" s="51">
        <v>150</v>
      </c>
      <c r="AO85" s="50">
        <v>0.06708407871198568</v>
      </c>
      <c r="AP85" s="21"/>
    </row>
    <row r="86" spans="1:42" ht="18">
      <c r="A86" s="19" t="s">
        <v>17</v>
      </c>
      <c r="B86" s="49">
        <v>15308238.29999999</v>
      </c>
      <c r="C86" s="50">
        <v>0.0997404215795454</v>
      </c>
      <c r="D86" s="51">
        <v>282</v>
      </c>
      <c r="E86" s="50">
        <v>0.09267170555372987</v>
      </c>
      <c r="F86" s="21"/>
      <c r="G86" s="21"/>
      <c r="H86" s="49">
        <v>12510810.330000004</v>
      </c>
      <c r="I86" s="50">
        <v>0.08485578674061449</v>
      </c>
      <c r="J86" s="51">
        <v>235</v>
      </c>
      <c r="K86" s="50">
        <v>0.07944557133198107</v>
      </c>
      <c r="L86" s="21"/>
      <c r="M86" s="21"/>
      <c r="N86" s="49">
        <v>11733946.31</v>
      </c>
      <c r="O86" s="50">
        <v>0.10445163861566903</v>
      </c>
      <c r="P86" s="51">
        <v>227</v>
      </c>
      <c r="Q86" s="50">
        <v>0.09576757532281205</v>
      </c>
      <c r="R86" s="21"/>
      <c r="S86" s="21"/>
      <c r="T86" s="49">
        <v>10630675.47</v>
      </c>
      <c r="U86" s="50">
        <f>+T86/$T$88</f>
        <v>0.08041032197242284</v>
      </c>
      <c r="V86" s="51">
        <v>212</v>
      </c>
      <c r="W86" s="50">
        <f>+V86/$V$88</f>
        <v>0.08150711264898117</v>
      </c>
      <c r="X86" s="21"/>
      <c r="Y86" s="21"/>
      <c r="Z86" s="49">
        <v>10342137.980000008</v>
      </c>
      <c r="AA86" s="50">
        <v>0.08150414243990003</v>
      </c>
      <c r="AB86" s="51">
        <v>209</v>
      </c>
      <c r="AC86" s="50">
        <v>0.08537581699346405</v>
      </c>
      <c r="AD86" s="21"/>
      <c r="AE86" s="21"/>
      <c r="AF86" s="49">
        <v>9631447.12</v>
      </c>
      <c r="AG86" s="50">
        <v>0.07978310521658513</v>
      </c>
      <c r="AH86" s="51">
        <v>201</v>
      </c>
      <c r="AI86" s="50">
        <v>0.08542286442838928</v>
      </c>
      <c r="AJ86" s="21"/>
      <c r="AK86" s="21"/>
      <c r="AL86" s="49">
        <v>9125402.389999997</v>
      </c>
      <c r="AM86" s="50">
        <v>0.08054560052399619</v>
      </c>
      <c r="AN86" s="51">
        <v>196</v>
      </c>
      <c r="AO86" s="50">
        <v>0.08765652951699464</v>
      </c>
      <c r="AP86" s="21"/>
    </row>
    <row r="87" spans="1:42" ht="18">
      <c r="A87" s="18"/>
      <c r="B87" s="49"/>
      <c r="C87" s="50"/>
      <c r="D87" s="51"/>
      <c r="E87" s="50"/>
      <c r="F87" s="21"/>
      <c r="G87" s="21"/>
      <c r="H87" s="49"/>
      <c r="I87" s="50"/>
      <c r="J87" s="51"/>
      <c r="K87" s="50"/>
      <c r="L87" s="21"/>
      <c r="M87" s="21"/>
      <c r="N87" s="49"/>
      <c r="O87" s="50"/>
      <c r="P87" s="51"/>
      <c r="Q87" s="50"/>
      <c r="R87" s="21"/>
      <c r="S87" s="21"/>
      <c r="T87" s="49"/>
      <c r="U87" s="50"/>
      <c r="V87" s="51"/>
      <c r="W87" s="50"/>
      <c r="X87" s="21"/>
      <c r="Y87" s="21"/>
      <c r="Z87" s="49"/>
      <c r="AA87" s="50"/>
      <c r="AB87" s="51"/>
      <c r="AC87" s="50"/>
      <c r="AD87" s="21"/>
      <c r="AE87" s="21"/>
      <c r="AF87" s="49"/>
      <c r="AG87" s="50"/>
      <c r="AH87" s="51"/>
      <c r="AI87" s="50"/>
      <c r="AJ87" s="21"/>
      <c r="AK87" s="21"/>
      <c r="AL87" s="49"/>
      <c r="AM87" s="50"/>
      <c r="AN87" s="51"/>
      <c r="AO87" s="50"/>
      <c r="AP87" s="21"/>
    </row>
    <row r="88" spans="1:42" ht="18.75" thickBot="1">
      <c r="A88" s="18"/>
      <c r="B88" s="52">
        <f>SUM(B83:B87)</f>
        <v>153480786</v>
      </c>
      <c r="C88" s="53"/>
      <c r="D88" s="54">
        <f>SUM(D83:D87)</f>
        <v>3043</v>
      </c>
      <c r="E88" s="53"/>
      <c r="F88" s="26"/>
      <c r="G88" s="26"/>
      <c r="H88" s="52">
        <f>SUM(H83:H87)</f>
        <v>147436147.97000003</v>
      </c>
      <c r="I88" s="53"/>
      <c r="J88" s="54">
        <f>SUM(J83:J87)</f>
        <v>2958</v>
      </c>
      <c r="K88" s="53"/>
      <c r="L88" s="26"/>
      <c r="M88" s="26"/>
      <c r="N88" s="52">
        <f>SUM(N83:N87)</f>
        <v>141059982.44999987</v>
      </c>
      <c r="O88" s="53"/>
      <c r="P88" s="54">
        <f>SUM(P83:P87)</f>
        <v>2788</v>
      </c>
      <c r="Q88" s="53"/>
      <c r="R88" s="26"/>
      <c r="S88" s="26"/>
      <c r="T88" s="52">
        <f>SUM(T83:T87)</f>
        <v>132205358.83000007</v>
      </c>
      <c r="U88" s="53"/>
      <c r="V88" s="54">
        <f>SUM(V83:V87)</f>
        <v>2601</v>
      </c>
      <c r="W88" s="53"/>
      <c r="X88" s="26"/>
      <c r="Y88" s="26"/>
      <c r="Z88" s="52">
        <f>SUM(Z83:Z87)</f>
        <v>126890948.98</v>
      </c>
      <c r="AA88" s="53"/>
      <c r="AB88" s="54">
        <f>SUM(AB83:AB87)</f>
        <v>2448</v>
      </c>
      <c r="AC88" s="53"/>
      <c r="AD88" s="26"/>
      <c r="AE88" s="26"/>
      <c r="AF88" s="52">
        <f>SUM(AF83:AF87)</f>
        <v>120720384.27</v>
      </c>
      <c r="AG88" s="53"/>
      <c r="AH88" s="54">
        <f>SUM(AH83:AH87)</f>
        <v>2353</v>
      </c>
      <c r="AI88" s="53"/>
      <c r="AJ88" s="26"/>
      <c r="AK88" s="26"/>
      <c r="AL88" s="52">
        <f>SUM(AL83:AL87)</f>
        <v>113294858.20000003</v>
      </c>
      <c r="AM88" s="53"/>
      <c r="AN88" s="54">
        <f>SUM(AN83:AN87)</f>
        <v>2236</v>
      </c>
      <c r="AO88" s="53"/>
      <c r="AP88" s="26"/>
    </row>
    <row r="89" spans="1:42" ht="18.75" thickTop="1">
      <c r="A89" s="18"/>
      <c r="B89" s="18"/>
      <c r="C89" s="21"/>
      <c r="D89" s="20"/>
      <c r="E89" s="21"/>
      <c r="F89" s="21"/>
      <c r="G89" s="21"/>
      <c r="H89" s="18"/>
      <c r="I89" s="21"/>
      <c r="J89" s="20"/>
      <c r="K89" s="21"/>
      <c r="L89" s="21"/>
      <c r="M89" s="21"/>
      <c r="N89" s="18"/>
      <c r="O89" s="21"/>
      <c r="P89" s="20"/>
      <c r="Q89" s="21"/>
      <c r="R89" s="21"/>
      <c r="S89" s="21"/>
      <c r="T89" s="18"/>
      <c r="U89" s="21"/>
      <c r="V89" s="20"/>
      <c r="W89" s="21"/>
      <c r="X89" s="21"/>
      <c r="Y89" s="21"/>
      <c r="Z89" s="18"/>
      <c r="AA89" s="21"/>
      <c r="AB89" s="20"/>
      <c r="AC89" s="21"/>
      <c r="AD89" s="21"/>
      <c r="AE89" s="21"/>
      <c r="AF89" s="18"/>
      <c r="AG89" s="21"/>
      <c r="AH89" s="20"/>
      <c r="AI89" s="21"/>
      <c r="AJ89" s="21"/>
      <c r="AK89" s="21"/>
      <c r="AL89" s="18"/>
      <c r="AM89" s="21"/>
      <c r="AN89" s="20"/>
      <c r="AO89" s="21"/>
      <c r="AP89" s="21"/>
    </row>
    <row r="90" spans="1:42" ht="18">
      <c r="A90" s="18"/>
      <c r="B90" s="19"/>
      <c r="C90" s="18"/>
      <c r="D90" s="21"/>
      <c r="E90" s="20"/>
      <c r="F90" s="21"/>
      <c r="G90" s="21"/>
      <c r="H90" s="19"/>
      <c r="I90" s="18"/>
      <c r="J90" s="21"/>
      <c r="K90" s="20"/>
      <c r="L90" s="21"/>
      <c r="M90" s="21"/>
      <c r="N90" s="19"/>
      <c r="O90" s="18"/>
      <c r="P90" s="21"/>
      <c r="Q90" s="20"/>
      <c r="R90" s="21"/>
      <c r="S90" s="21"/>
      <c r="T90" s="19"/>
      <c r="U90" s="18"/>
      <c r="V90" s="21"/>
      <c r="W90" s="20"/>
      <c r="X90" s="21"/>
      <c r="Y90" s="21"/>
      <c r="Z90" s="19"/>
      <c r="AA90" s="18"/>
      <c r="AB90" s="21"/>
      <c r="AC90" s="20"/>
      <c r="AD90" s="21"/>
      <c r="AE90" s="21"/>
      <c r="AF90" s="19"/>
      <c r="AG90" s="18"/>
      <c r="AH90" s="21"/>
      <c r="AI90" s="20"/>
      <c r="AJ90" s="21"/>
      <c r="AK90" s="21"/>
      <c r="AL90" s="19"/>
      <c r="AM90" s="18"/>
      <c r="AN90" s="21"/>
      <c r="AO90" s="20"/>
      <c r="AP90" s="21"/>
    </row>
    <row r="91" spans="1:42" ht="18">
      <c r="A91" s="18"/>
      <c r="B91" s="19"/>
      <c r="C91" s="18"/>
      <c r="D91" s="21"/>
      <c r="E91" s="20"/>
      <c r="F91" s="21"/>
      <c r="G91" s="21"/>
      <c r="H91" s="19"/>
      <c r="I91" s="18"/>
      <c r="J91" s="21"/>
      <c r="K91" s="20"/>
      <c r="L91" s="21"/>
      <c r="M91" s="21"/>
      <c r="N91" s="19"/>
      <c r="O91" s="18"/>
      <c r="P91" s="21"/>
      <c r="Q91" s="20"/>
      <c r="R91" s="21"/>
      <c r="S91" s="21"/>
      <c r="T91" s="19"/>
      <c r="U91" s="18"/>
      <c r="V91" s="21"/>
      <c r="W91" s="20"/>
      <c r="X91" s="21"/>
      <c r="Y91" s="21"/>
      <c r="Z91" s="19"/>
      <c r="AA91" s="18"/>
      <c r="AB91" s="21"/>
      <c r="AC91" s="20"/>
      <c r="AD91" s="21"/>
      <c r="AE91" s="21"/>
      <c r="AF91" s="19"/>
      <c r="AG91" s="18"/>
      <c r="AH91" s="21"/>
      <c r="AI91" s="20"/>
      <c r="AJ91" s="21"/>
      <c r="AK91" s="21"/>
      <c r="AL91" s="19"/>
      <c r="AM91" s="18"/>
      <c r="AN91" s="21"/>
      <c r="AO91" s="20"/>
      <c r="AP91" s="21"/>
    </row>
    <row r="92" spans="1:42" ht="18.75">
      <c r="A92" s="17" t="s">
        <v>93</v>
      </c>
      <c r="B92" s="17"/>
      <c r="C92" s="18"/>
      <c r="D92" s="21"/>
      <c r="E92" s="20"/>
      <c r="F92" s="21"/>
      <c r="G92" s="21"/>
      <c r="H92" s="17" t="s">
        <v>93</v>
      </c>
      <c r="I92" s="18"/>
      <c r="J92" s="21"/>
      <c r="K92" s="20"/>
      <c r="L92" s="21"/>
      <c r="M92" s="21"/>
      <c r="N92" s="17" t="s">
        <v>93</v>
      </c>
      <c r="O92" s="18"/>
      <c r="P92" s="21"/>
      <c r="Q92" s="20"/>
      <c r="R92" s="21"/>
      <c r="S92" s="21"/>
      <c r="T92" s="17" t="s">
        <v>93</v>
      </c>
      <c r="U92" s="18"/>
      <c r="V92" s="21"/>
      <c r="W92" s="20"/>
      <c r="X92" s="21"/>
      <c r="Y92" s="21"/>
      <c r="Z92" s="17" t="s">
        <v>93</v>
      </c>
      <c r="AA92" s="18"/>
      <c r="AB92" s="21"/>
      <c r="AC92" s="20"/>
      <c r="AD92" s="21"/>
      <c r="AE92" s="21"/>
      <c r="AF92" s="17" t="s">
        <v>93</v>
      </c>
      <c r="AG92" s="18"/>
      <c r="AH92" s="21"/>
      <c r="AI92" s="20"/>
      <c r="AJ92" s="21"/>
      <c r="AK92" s="21"/>
      <c r="AL92" s="17" t="s">
        <v>93</v>
      </c>
      <c r="AM92" s="18"/>
      <c r="AN92" s="21"/>
      <c r="AO92" s="20"/>
      <c r="AP92" s="21"/>
    </row>
    <row r="93" spans="1:42" ht="18">
      <c r="A93" s="18"/>
      <c r="B93" s="19"/>
      <c r="C93" s="18"/>
      <c r="D93" s="21"/>
      <c r="E93" s="20"/>
      <c r="F93" s="21"/>
      <c r="G93" s="21"/>
      <c r="H93" s="19"/>
      <c r="I93" s="18"/>
      <c r="J93" s="21"/>
      <c r="K93" s="20"/>
      <c r="L93" s="21"/>
      <c r="M93" s="21"/>
      <c r="N93" s="19"/>
      <c r="O93" s="18"/>
      <c r="P93" s="21"/>
      <c r="Q93" s="20"/>
      <c r="R93" s="21"/>
      <c r="S93" s="21"/>
      <c r="T93" s="19"/>
      <c r="U93" s="18"/>
      <c r="V93" s="21"/>
      <c r="W93" s="20"/>
      <c r="X93" s="21"/>
      <c r="Y93" s="21"/>
      <c r="Z93" s="19"/>
      <c r="AA93" s="18"/>
      <c r="AB93" s="21"/>
      <c r="AC93" s="20"/>
      <c r="AD93" s="21"/>
      <c r="AE93" s="21"/>
      <c r="AF93" s="19"/>
      <c r="AG93" s="18"/>
      <c r="AH93" s="21"/>
      <c r="AI93" s="20"/>
      <c r="AJ93" s="21"/>
      <c r="AK93" s="21"/>
      <c r="AL93" s="19"/>
      <c r="AM93" s="18"/>
      <c r="AN93" s="21"/>
      <c r="AO93" s="20"/>
      <c r="AP93" s="21"/>
    </row>
    <row r="94" spans="1:42" ht="36">
      <c r="A94" s="33" t="s">
        <v>92</v>
      </c>
      <c r="B94" s="34" t="s">
        <v>83</v>
      </c>
      <c r="C94" s="35" t="s">
        <v>84</v>
      </c>
      <c r="D94" s="36" t="s">
        <v>85</v>
      </c>
      <c r="E94" s="35" t="s">
        <v>84</v>
      </c>
      <c r="F94" s="38"/>
      <c r="G94" s="38"/>
      <c r="H94" s="34" t="s">
        <v>83</v>
      </c>
      <c r="I94" s="35" t="s">
        <v>84</v>
      </c>
      <c r="J94" s="36" t="s">
        <v>85</v>
      </c>
      <c r="K94" s="35" t="s">
        <v>84</v>
      </c>
      <c r="L94" s="38"/>
      <c r="M94" s="38"/>
      <c r="N94" s="34" t="s">
        <v>83</v>
      </c>
      <c r="O94" s="35" t="s">
        <v>84</v>
      </c>
      <c r="P94" s="36" t="s">
        <v>85</v>
      </c>
      <c r="Q94" s="35" t="s">
        <v>84</v>
      </c>
      <c r="R94" s="38"/>
      <c r="S94" s="38"/>
      <c r="T94" s="34" t="s">
        <v>83</v>
      </c>
      <c r="U94" s="35" t="s">
        <v>84</v>
      </c>
      <c r="V94" s="36" t="s">
        <v>85</v>
      </c>
      <c r="W94" s="35" t="s">
        <v>84</v>
      </c>
      <c r="X94" s="38"/>
      <c r="Y94" s="38"/>
      <c r="Z94" s="34" t="s">
        <v>83</v>
      </c>
      <c r="AA94" s="35" t="s">
        <v>84</v>
      </c>
      <c r="AB94" s="36" t="s">
        <v>85</v>
      </c>
      <c r="AC94" s="35" t="s">
        <v>84</v>
      </c>
      <c r="AD94" s="38"/>
      <c r="AE94" s="38"/>
      <c r="AF94" s="34" t="s">
        <v>83</v>
      </c>
      <c r="AG94" s="35" t="s">
        <v>84</v>
      </c>
      <c r="AH94" s="36" t="s">
        <v>85</v>
      </c>
      <c r="AI94" s="35" t="s">
        <v>84</v>
      </c>
      <c r="AJ94" s="38"/>
      <c r="AK94" s="38"/>
      <c r="AL94" s="34" t="s">
        <v>83</v>
      </c>
      <c r="AM94" s="35" t="s">
        <v>84</v>
      </c>
      <c r="AN94" s="36" t="s">
        <v>85</v>
      </c>
      <c r="AO94" s="35" t="s">
        <v>84</v>
      </c>
      <c r="AP94" s="38"/>
    </row>
    <row r="95" spans="1:42" ht="18">
      <c r="A95" s="19"/>
      <c r="B95" s="18"/>
      <c r="C95" s="21"/>
      <c r="D95" s="20"/>
      <c r="E95" s="21"/>
      <c r="F95" s="21"/>
      <c r="G95" s="21"/>
      <c r="H95" s="18"/>
      <c r="I95" s="21"/>
      <c r="J95" s="20"/>
      <c r="K95" s="21"/>
      <c r="L95" s="21"/>
      <c r="M95" s="21"/>
      <c r="N95" s="18"/>
      <c r="O95" s="21"/>
      <c r="P95" s="20"/>
      <c r="Q95" s="21"/>
      <c r="R95" s="21"/>
      <c r="S95" s="21"/>
      <c r="T95" s="18"/>
      <c r="U95" s="21"/>
      <c r="V95" s="20"/>
      <c r="W95" s="21"/>
      <c r="X95" s="21"/>
      <c r="Y95" s="21"/>
      <c r="Z95" s="18"/>
      <c r="AA95" s="21"/>
      <c r="AB95" s="20"/>
      <c r="AC95" s="21"/>
      <c r="AD95" s="21"/>
      <c r="AE95" s="21"/>
      <c r="AF95" s="18"/>
      <c r="AG95" s="21"/>
      <c r="AH95" s="20"/>
      <c r="AI95" s="21"/>
      <c r="AJ95" s="21"/>
      <c r="AK95" s="21"/>
      <c r="AL95" s="18"/>
      <c r="AM95" s="21"/>
      <c r="AN95" s="20"/>
      <c r="AO95" s="21"/>
      <c r="AP95" s="21"/>
    </row>
    <row r="96" spans="1:42" ht="18">
      <c r="A96" s="19" t="s">
        <v>111</v>
      </c>
      <c r="B96" s="49">
        <v>85013771.52000004</v>
      </c>
      <c r="C96" s="50">
        <f>+B96/$B$99</f>
        <v>0.5539049788290762</v>
      </c>
      <c r="D96" s="51">
        <v>1482</v>
      </c>
      <c r="E96" s="50">
        <f>+D96/$D$99</f>
        <v>0.487019388761091</v>
      </c>
      <c r="F96" s="21"/>
      <c r="G96" s="21"/>
      <c r="H96" s="49">
        <v>81670881.75000003</v>
      </c>
      <c r="I96" s="50">
        <v>0.5539406914416825</v>
      </c>
      <c r="J96" s="51">
        <v>1440</v>
      </c>
      <c r="K96" s="50">
        <v>0.486815415821501</v>
      </c>
      <c r="L96" s="21"/>
      <c r="M96" s="21"/>
      <c r="N96" s="49">
        <v>79888987.70000002</v>
      </c>
      <c r="O96" s="50">
        <v>0.5663476367460731</v>
      </c>
      <c r="P96" s="51">
        <v>1368</v>
      </c>
      <c r="Q96" s="50">
        <v>0.49067431850789095</v>
      </c>
      <c r="R96" s="21"/>
      <c r="S96" s="21"/>
      <c r="T96" s="49">
        <v>74176380.92000002</v>
      </c>
      <c r="U96" s="50">
        <v>0.5610693967056344</v>
      </c>
      <c r="V96" s="51">
        <v>1258</v>
      </c>
      <c r="W96" s="50">
        <v>0.48366013071895425</v>
      </c>
      <c r="X96" s="21"/>
      <c r="Y96" s="21"/>
      <c r="Z96" s="49">
        <v>72204922.08999999</v>
      </c>
      <c r="AA96" s="50">
        <v>0.5690313034177136</v>
      </c>
      <c r="AB96" s="51">
        <v>1204</v>
      </c>
      <c r="AC96" s="50">
        <v>0.4918300653594771</v>
      </c>
      <c r="AD96" s="21"/>
      <c r="AE96" s="21"/>
      <c r="AF96" s="49">
        <v>69846781.66000004</v>
      </c>
      <c r="AG96" s="50">
        <v>0.5785831620928458</v>
      </c>
      <c r="AH96" s="51">
        <v>1166</v>
      </c>
      <c r="AI96" s="50">
        <v>0.495537611559711</v>
      </c>
      <c r="AJ96" s="21"/>
      <c r="AK96" s="21"/>
      <c r="AL96" s="49">
        <v>65523042.469999984</v>
      </c>
      <c r="AM96" s="50">
        <v>0.5783408312699576</v>
      </c>
      <c r="AN96" s="51">
        <v>1095</v>
      </c>
      <c r="AO96" s="50">
        <v>0.48971377459749554</v>
      </c>
      <c r="AP96" s="21"/>
    </row>
    <row r="97" spans="1:42" ht="18">
      <c r="A97" s="19" t="s">
        <v>45</v>
      </c>
      <c r="B97" s="49">
        <v>68467014.48000008</v>
      </c>
      <c r="C97" s="50">
        <f>+B97/$B$99</f>
        <v>0.4460950211709238</v>
      </c>
      <c r="D97" s="51">
        <v>1561</v>
      </c>
      <c r="E97" s="50">
        <f>+D97/$D$99</f>
        <v>0.5129806112389089</v>
      </c>
      <c r="F97" s="21"/>
      <c r="G97" s="21"/>
      <c r="H97" s="49">
        <v>65765266.219999984</v>
      </c>
      <c r="I97" s="50">
        <v>0.4460593085583174</v>
      </c>
      <c r="J97" s="51">
        <v>1518</v>
      </c>
      <c r="K97" s="50">
        <v>0.513184584178499</v>
      </c>
      <c r="L97" s="21"/>
      <c r="M97" s="21"/>
      <c r="N97" s="49">
        <v>61170994.7499999</v>
      </c>
      <c r="O97" s="50">
        <v>0.43365236325392675</v>
      </c>
      <c r="P97" s="51">
        <v>1420</v>
      </c>
      <c r="Q97" s="50">
        <v>0.509325681492109</v>
      </c>
      <c r="R97" s="21"/>
      <c r="S97" s="21"/>
      <c r="T97" s="49">
        <v>58028977.910000004</v>
      </c>
      <c r="U97" s="50">
        <v>0.43893060329436573</v>
      </c>
      <c r="V97" s="51">
        <v>1343</v>
      </c>
      <c r="W97" s="50">
        <v>0.5163398692810458</v>
      </c>
      <c r="X97" s="21"/>
      <c r="Y97" s="21"/>
      <c r="Z97" s="49">
        <v>54686026.88999999</v>
      </c>
      <c r="AA97" s="50">
        <v>0.43096869658228637</v>
      </c>
      <c r="AB97" s="51">
        <v>1244</v>
      </c>
      <c r="AC97" s="50">
        <v>0.5081699346405228</v>
      </c>
      <c r="AD97" s="21"/>
      <c r="AE97" s="21"/>
      <c r="AF97" s="49">
        <v>50873602.60999997</v>
      </c>
      <c r="AG97" s="50">
        <v>0.4214168379071543</v>
      </c>
      <c r="AH97" s="51">
        <v>1187</v>
      </c>
      <c r="AI97" s="50">
        <v>0.504462388440289</v>
      </c>
      <c r="AJ97" s="21"/>
      <c r="AK97" s="21"/>
      <c r="AL97" s="49">
        <v>47771815.73000004</v>
      </c>
      <c r="AM97" s="50">
        <v>0.42165916873004244</v>
      </c>
      <c r="AN97" s="51">
        <v>1141</v>
      </c>
      <c r="AO97" s="50">
        <v>0.5102862254025045</v>
      </c>
      <c r="AP97" s="21"/>
    </row>
    <row r="98" spans="1:42" ht="18">
      <c r="A98" s="19"/>
      <c r="B98" s="49"/>
      <c r="C98" s="50"/>
      <c r="D98" s="51"/>
      <c r="E98" s="50"/>
      <c r="F98" s="21"/>
      <c r="G98" s="21"/>
      <c r="H98" s="49"/>
      <c r="I98" s="50"/>
      <c r="J98" s="51"/>
      <c r="K98" s="50"/>
      <c r="L98" s="21"/>
      <c r="M98" s="21"/>
      <c r="N98" s="49"/>
      <c r="O98" s="50"/>
      <c r="P98" s="51"/>
      <c r="Q98" s="50"/>
      <c r="R98" s="21"/>
      <c r="S98" s="21"/>
      <c r="T98" s="49"/>
      <c r="U98" s="50"/>
      <c r="V98" s="51"/>
      <c r="W98" s="50"/>
      <c r="X98" s="21"/>
      <c r="Y98" s="21"/>
      <c r="Z98" s="49"/>
      <c r="AA98" s="50"/>
      <c r="AB98" s="51"/>
      <c r="AC98" s="50"/>
      <c r="AD98" s="21"/>
      <c r="AE98" s="21"/>
      <c r="AF98" s="49"/>
      <c r="AG98" s="50"/>
      <c r="AH98" s="51"/>
      <c r="AI98" s="50"/>
      <c r="AJ98" s="21"/>
      <c r="AK98" s="21"/>
      <c r="AL98" s="49"/>
      <c r="AM98" s="50"/>
      <c r="AN98" s="51"/>
      <c r="AO98" s="50"/>
      <c r="AP98" s="21"/>
    </row>
    <row r="99" spans="1:42" ht="18.75" thickBot="1">
      <c r="A99" s="19"/>
      <c r="B99" s="52">
        <f>SUM(B96:B98)</f>
        <v>153480786.00000012</v>
      </c>
      <c r="C99" s="53"/>
      <c r="D99" s="54">
        <f>SUM(D96:D98)</f>
        <v>3043</v>
      </c>
      <c r="E99" s="53"/>
      <c r="F99" s="26"/>
      <c r="G99" s="26"/>
      <c r="H99" s="52">
        <f>SUM(H96:H98)</f>
        <v>147436147.97000003</v>
      </c>
      <c r="I99" s="53"/>
      <c r="J99" s="54">
        <f>SUM(J96:J98)</f>
        <v>2958</v>
      </c>
      <c r="K99" s="53"/>
      <c r="L99" s="26"/>
      <c r="M99" s="26"/>
      <c r="N99" s="52">
        <f>SUM(N96:N98)</f>
        <v>141059982.44999993</v>
      </c>
      <c r="O99" s="53"/>
      <c r="P99" s="54">
        <f>SUM(P96:P98)</f>
        <v>2788</v>
      </c>
      <c r="Q99" s="53"/>
      <c r="R99" s="26"/>
      <c r="S99" s="26"/>
      <c r="T99" s="52">
        <f>SUM(T96:T98)</f>
        <v>132205358.83000001</v>
      </c>
      <c r="U99" s="53"/>
      <c r="V99" s="54">
        <f>SUM(V96:V98)</f>
        <v>2601</v>
      </c>
      <c r="W99" s="53"/>
      <c r="X99" s="26"/>
      <c r="Y99" s="26"/>
      <c r="Z99" s="52">
        <f>SUM(Z96:Z98)</f>
        <v>126890948.97999999</v>
      </c>
      <c r="AA99" s="53"/>
      <c r="AB99" s="54">
        <f>SUM(AB96:AB98)</f>
        <v>2448</v>
      </c>
      <c r="AC99" s="53"/>
      <c r="AD99" s="26"/>
      <c r="AE99" s="26"/>
      <c r="AF99" s="52">
        <f>SUM(AF96:AF98)</f>
        <v>120720384.27000001</v>
      </c>
      <c r="AG99" s="53"/>
      <c r="AH99" s="54">
        <f>SUM(AH96:AH98)</f>
        <v>2353</v>
      </c>
      <c r="AI99" s="53"/>
      <c r="AJ99" s="26"/>
      <c r="AK99" s="26"/>
      <c r="AL99" s="52">
        <f>SUM(AL96:AL98)</f>
        <v>113294858.20000002</v>
      </c>
      <c r="AM99" s="53"/>
      <c r="AN99" s="54">
        <f>SUM(AN96:AN98)</f>
        <v>2236</v>
      </c>
      <c r="AO99" s="53"/>
      <c r="AP99" s="26"/>
    </row>
    <row r="100" spans="1:42" ht="18.75" thickTop="1">
      <c r="A100" s="19"/>
      <c r="B100" s="49"/>
      <c r="C100" s="50"/>
      <c r="D100" s="51"/>
      <c r="E100" s="50"/>
      <c r="F100" s="21"/>
      <c r="G100" s="21"/>
      <c r="H100" s="49"/>
      <c r="I100" s="50"/>
      <c r="J100" s="51"/>
      <c r="K100" s="50"/>
      <c r="L100" s="21"/>
      <c r="M100" s="21"/>
      <c r="N100" s="49"/>
      <c r="O100" s="50"/>
      <c r="P100" s="51"/>
      <c r="Q100" s="50"/>
      <c r="R100" s="21"/>
      <c r="S100" s="21"/>
      <c r="T100" s="49"/>
      <c r="U100" s="50"/>
      <c r="V100" s="51"/>
      <c r="W100" s="50"/>
      <c r="X100" s="21"/>
      <c r="Y100" s="21"/>
      <c r="Z100" s="49"/>
      <c r="AA100" s="50"/>
      <c r="AB100" s="51"/>
      <c r="AC100" s="50"/>
      <c r="AD100" s="21"/>
      <c r="AE100" s="21"/>
      <c r="AF100" s="49"/>
      <c r="AG100" s="50"/>
      <c r="AH100" s="51"/>
      <c r="AI100" s="50"/>
      <c r="AJ100" s="21"/>
      <c r="AK100" s="21"/>
      <c r="AL100" s="49"/>
      <c r="AM100" s="50"/>
      <c r="AN100" s="51"/>
      <c r="AO100" s="50"/>
      <c r="AP100" s="21"/>
    </row>
    <row r="101" spans="1:42" ht="18">
      <c r="A101" s="19"/>
      <c r="B101" s="19"/>
      <c r="C101" s="18"/>
      <c r="D101" s="21"/>
      <c r="E101" s="20"/>
      <c r="F101" s="21"/>
      <c r="G101" s="21"/>
      <c r="H101" s="19"/>
      <c r="I101" s="18"/>
      <c r="J101" s="21"/>
      <c r="K101" s="20"/>
      <c r="L101" s="21"/>
      <c r="M101" s="21"/>
      <c r="N101" s="19"/>
      <c r="O101" s="18"/>
      <c r="P101" s="21"/>
      <c r="Q101" s="20"/>
      <c r="R101" s="21"/>
      <c r="S101" s="21"/>
      <c r="T101" s="19"/>
      <c r="U101" s="18"/>
      <c r="V101" s="21"/>
      <c r="W101" s="20"/>
      <c r="X101" s="21"/>
      <c r="Y101" s="21"/>
      <c r="Z101" s="19"/>
      <c r="AA101" s="18"/>
      <c r="AB101" s="21"/>
      <c r="AC101" s="20"/>
      <c r="AD101" s="21"/>
      <c r="AE101" s="21"/>
      <c r="AF101" s="19"/>
      <c r="AG101" s="18"/>
      <c r="AH101" s="21"/>
      <c r="AI101" s="20"/>
      <c r="AJ101" s="21"/>
      <c r="AK101" s="21"/>
      <c r="AL101" s="19"/>
      <c r="AM101" s="18"/>
      <c r="AN101" s="21"/>
      <c r="AO101" s="20"/>
      <c r="AP101" s="21"/>
    </row>
    <row r="102" spans="1:42" ht="18">
      <c r="A102" s="19"/>
      <c r="B102" s="19"/>
      <c r="C102" s="18"/>
      <c r="D102" s="21"/>
      <c r="E102" s="20"/>
      <c r="F102" s="21"/>
      <c r="G102" s="21"/>
      <c r="H102" s="19"/>
      <c r="I102" s="18"/>
      <c r="J102" s="21"/>
      <c r="K102" s="20"/>
      <c r="L102" s="21"/>
      <c r="M102" s="21"/>
      <c r="N102" s="19"/>
      <c r="O102" s="18"/>
      <c r="P102" s="21"/>
      <c r="Q102" s="20"/>
      <c r="R102" s="21"/>
      <c r="S102" s="21"/>
      <c r="T102" s="19"/>
      <c r="U102" s="18"/>
      <c r="V102" s="21"/>
      <c r="W102" s="20"/>
      <c r="X102" s="21"/>
      <c r="Y102" s="21"/>
      <c r="Z102" s="19"/>
      <c r="AA102" s="18"/>
      <c r="AB102" s="21"/>
      <c r="AC102" s="20"/>
      <c r="AD102" s="21"/>
      <c r="AE102" s="21"/>
      <c r="AF102" s="19"/>
      <c r="AG102" s="18"/>
      <c r="AH102" s="21"/>
      <c r="AI102" s="20"/>
      <c r="AJ102" s="21"/>
      <c r="AK102" s="21"/>
      <c r="AL102" s="19"/>
      <c r="AM102" s="18"/>
      <c r="AN102" s="21"/>
      <c r="AO102" s="20"/>
      <c r="AP102" s="21"/>
    </row>
    <row r="103" spans="1:42" ht="18">
      <c r="A103" s="19"/>
      <c r="B103" s="19"/>
      <c r="C103" s="18"/>
      <c r="D103" s="21"/>
      <c r="E103" s="20"/>
      <c r="F103" s="21"/>
      <c r="G103" s="21"/>
      <c r="H103" s="19"/>
      <c r="I103" s="18"/>
      <c r="J103" s="21"/>
      <c r="K103" s="20"/>
      <c r="L103" s="21"/>
      <c r="M103" s="21"/>
      <c r="N103" s="19"/>
      <c r="O103" s="18"/>
      <c r="P103" s="21"/>
      <c r="Q103" s="20"/>
      <c r="R103" s="21"/>
      <c r="S103" s="21"/>
      <c r="T103" s="19"/>
      <c r="U103" s="18"/>
      <c r="V103" s="21"/>
      <c r="W103" s="20"/>
      <c r="X103" s="21"/>
      <c r="Y103" s="21"/>
      <c r="Z103" s="19"/>
      <c r="AA103" s="18"/>
      <c r="AB103" s="21"/>
      <c r="AC103" s="20"/>
      <c r="AD103" s="21"/>
      <c r="AE103" s="21"/>
      <c r="AF103" s="19"/>
      <c r="AG103" s="18"/>
      <c r="AH103" s="21"/>
      <c r="AI103" s="20"/>
      <c r="AJ103" s="21"/>
      <c r="AK103" s="21"/>
      <c r="AL103" s="19"/>
      <c r="AM103" s="18"/>
      <c r="AN103" s="21"/>
      <c r="AO103" s="20"/>
      <c r="AP103" s="21"/>
    </row>
    <row r="104" spans="1:42" ht="18.75">
      <c r="A104" s="17" t="s">
        <v>94</v>
      </c>
      <c r="B104" s="17"/>
      <c r="C104" s="18"/>
      <c r="D104" s="21"/>
      <c r="E104" s="20"/>
      <c r="F104" s="21"/>
      <c r="G104" s="21"/>
      <c r="H104" s="17" t="s">
        <v>94</v>
      </c>
      <c r="I104" s="18"/>
      <c r="J104" s="21"/>
      <c r="K104" s="20"/>
      <c r="L104" s="21"/>
      <c r="M104" s="21"/>
      <c r="N104" s="17" t="s">
        <v>94</v>
      </c>
      <c r="O104" s="18"/>
      <c r="P104" s="21"/>
      <c r="Q104" s="20"/>
      <c r="R104" s="21"/>
      <c r="S104" s="21"/>
      <c r="T104" s="17" t="s">
        <v>94</v>
      </c>
      <c r="U104" s="18"/>
      <c r="V104" s="21"/>
      <c r="W104" s="20"/>
      <c r="X104" s="21"/>
      <c r="Y104" s="21"/>
      <c r="Z104" s="17" t="s">
        <v>94</v>
      </c>
      <c r="AA104" s="18"/>
      <c r="AB104" s="21"/>
      <c r="AC104" s="20"/>
      <c r="AD104" s="21"/>
      <c r="AE104" s="21"/>
      <c r="AF104" s="17" t="s">
        <v>94</v>
      </c>
      <c r="AG104" s="18"/>
      <c r="AH104" s="21"/>
      <c r="AI104" s="20"/>
      <c r="AJ104" s="21"/>
      <c r="AK104" s="21"/>
      <c r="AL104" s="17" t="s">
        <v>94</v>
      </c>
      <c r="AM104" s="18"/>
      <c r="AN104" s="21"/>
      <c r="AO104" s="20"/>
      <c r="AP104" s="21"/>
    </row>
    <row r="105" spans="1:42" ht="18">
      <c r="A105" s="19"/>
      <c r="B105" s="19"/>
      <c r="C105" s="18"/>
      <c r="D105" s="21"/>
      <c r="E105" s="20"/>
      <c r="F105" s="21"/>
      <c r="G105" s="21"/>
      <c r="H105" s="19"/>
      <c r="I105" s="18"/>
      <c r="J105" s="21"/>
      <c r="K105" s="20"/>
      <c r="L105" s="21"/>
      <c r="M105" s="21"/>
      <c r="N105" s="19"/>
      <c r="O105" s="18"/>
      <c r="P105" s="21"/>
      <c r="Q105" s="20"/>
      <c r="R105" s="21"/>
      <c r="S105" s="21"/>
      <c r="T105" s="19"/>
      <c r="U105" s="18"/>
      <c r="V105" s="21"/>
      <c r="W105" s="20"/>
      <c r="X105" s="21"/>
      <c r="Y105" s="21"/>
      <c r="Z105" s="19"/>
      <c r="AA105" s="18"/>
      <c r="AB105" s="21"/>
      <c r="AC105" s="20"/>
      <c r="AD105" s="21"/>
      <c r="AE105" s="21"/>
      <c r="AF105" s="19"/>
      <c r="AG105" s="18"/>
      <c r="AH105" s="21"/>
      <c r="AI105" s="20"/>
      <c r="AJ105" s="21"/>
      <c r="AK105" s="21"/>
      <c r="AL105" s="19"/>
      <c r="AM105" s="18"/>
      <c r="AN105" s="21"/>
      <c r="AO105" s="20"/>
      <c r="AP105" s="21"/>
    </row>
    <row r="106" spans="1:42" ht="54">
      <c r="A106" s="33" t="s">
        <v>95</v>
      </c>
      <c r="B106" s="34" t="s">
        <v>83</v>
      </c>
      <c r="C106" s="35" t="s">
        <v>84</v>
      </c>
      <c r="D106" s="36" t="s">
        <v>85</v>
      </c>
      <c r="E106" s="35" t="s">
        <v>84</v>
      </c>
      <c r="F106" s="38"/>
      <c r="G106" s="38"/>
      <c r="H106" s="34" t="s">
        <v>83</v>
      </c>
      <c r="I106" s="35" t="s">
        <v>84</v>
      </c>
      <c r="J106" s="36" t="s">
        <v>85</v>
      </c>
      <c r="K106" s="35" t="s">
        <v>84</v>
      </c>
      <c r="L106" s="38"/>
      <c r="M106" s="38"/>
      <c r="N106" s="34" t="s">
        <v>83</v>
      </c>
      <c r="O106" s="35" t="s">
        <v>84</v>
      </c>
      <c r="P106" s="36" t="s">
        <v>85</v>
      </c>
      <c r="Q106" s="35" t="s">
        <v>84</v>
      </c>
      <c r="R106" s="38"/>
      <c r="S106" s="38"/>
      <c r="T106" s="34" t="s">
        <v>83</v>
      </c>
      <c r="U106" s="35" t="s">
        <v>84</v>
      </c>
      <c r="V106" s="36" t="s">
        <v>85</v>
      </c>
      <c r="W106" s="35" t="s">
        <v>84</v>
      </c>
      <c r="X106" s="38"/>
      <c r="Y106" s="38"/>
      <c r="Z106" s="34" t="s">
        <v>83</v>
      </c>
      <c r="AA106" s="35" t="s">
        <v>84</v>
      </c>
      <c r="AB106" s="36" t="s">
        <v>85</v>
      </c>
      <c r="AC106" s="35" t="s">
        <v>84</v>
      </c>
      <c r="AD106" s="38"/>
      <c r="AE106" s="38"/>
      <c r="AF106" s="34" t="s">
        <v>83</v>
      </c>
      <c r="AG106" s="35" t="s">
        <v>84</v>
      </c>
      <c r="AH106" s="36" t="s">
        <v>85</v>
      </c>
      <c r="AI106" s="35" t="s">
        <v>84</v>
      </c>
      <c r="AJ106" s="38"/>
      <c r="AK106" s="38"/>
      <c r="AL106" s="34" t="s">
        <v>83</v>
      </c>
      <c r="AM106" s="35" t="s">
        <v>84</v>
      </c>
      <c r="AN106" s="36" t="s">
        <v>85</v>
      </c>
      <c r="AO106" s="35" t="s">
        <v>84</v>
      </c>
      <c r="AP106" s="38"/>
    </row>
    <row r="107" spans="1:42" ht="18">
      <c r="A107" s="19"/>
      <c r="B107" s="18"/>
      <c r="C107" s="21"/>
      <c r="D107" s="20"/>
      <c r="E107" s="21"/>
      <c r="F107" s="21"/>
      <c r="G107" s="21"/>
      <c r="H107" s="18"/>
      <c r="I107" s="21"/>
      <c r="J107" s="20"/>
      <c r="K107" s="21"/>
      <c r="L107" s="21"/>
      <c r="M107" s="21"/>
      <c r="N107" s="18"/>
      <c r="O107" s="21"/>
      <c r="P107" s="20"/>
      <c r="Q107" s="21"/>
      <c r="R107" s="21"/>
      <c r="S107" s="21"/>
      <c r="T107" s="18"/>
      <c r="U107" s="21"/>
      <c r="V107" s="20"/>
      <c r="W107" s="21"/>
      <c r="X107" s="21"/>
      <c r="Y107" s="21"/>
      <c r="Z107" s="18"/>
      <c r="AA107" s="21"/>
      <c r="AB107" s="20"/>
      <c r="AC107" s="21"/>
      <c r="AD107" s="21"/>
      <c r="AE107" s="21"/>
      <c r="AF107" s="18"/>
      <c r="AG107" s="21"/>
      <c r="AH107" s="20"/>
      <c r="AI107" s="21"/>
      <c r="AJ107" s="21"/>
      <c r="AK107" s="21"/>
      <c r="AL107" s="18"/>
      <c r="AM107" s="21"/>
      <c r="AN107" s="20"/>
      <c r="AO107" s="21"/>
      <c r="AP107" s="21"/>
    </row>
    <row r="108" spans="1:42" ht="18">
      <c r="A108" s="19" t="s">
        <v>46</v>
      </c>
      <c r="B108" s="49">
        <v>863228.31</v>
      </c>
      <c r="C108" s="50">
        <v>0.005624341212326084</v>
      </c>
      <c r="D108" s="51">
        <v>70</v>
      </c>
      <c r="E108" s="50">
        <v>0.023003614853762733</v>
      </c>
      <c r="F108" s="21"/>
      <c r="G108" s="21"/>
      <c r="H108" s="49">
        <v>1066680.09</v>
      </c>
      <c r="I108" s="50">
        <v>0.00723486135989558</v>
      </c>
      <c r="J108" s="51">
        <v>103</v>
      </c>
      <c r="K108" s="50">
        <v>0.03482082488167681</v>
      </c>
      <c r="L108" s="21"/>
      <c r="M108" s="21"/>
      <c r="N108" s="49">
        <v>1048059.33</v>
      </c>
      <c r="O108" s="50">
        <v>0.007429884165564067</v>
      </c>
      <c r="P108" s="51">
        <v>97</v>
      </c>
      <c r="Q108" s="50">
        <v>0.03479196556671449</v>
      </c>
      <c r="R108" s="21"/>
      <c r="S108" s="21"/>
      <c r="T108" s="49">
        <v>1065249.84</v>
      </c>
      <c r="U108" s="50">
        <v>0.008057539039471026</v>
      </c>
      <c r="V108" s="51">
        <v>101</v>
      </c>
      <c r="W108" s="50">
        <v>0.03883121876201461</v>
      </c>
      <c r="X108" s="21"/>
      <c r="Y108" s="21"/>
      <c r="Z108" s="49">
        <v>801391.08</v>
      </c>
      <c r="AA108" s="50">
        <v>0.006315588987566888</v>
      </c>
      <c r="AB108" s="51">
        <v>61</v>
      </c>
      <c r="AC108" s="50">
        <v>0.024918300653594773</v>
      </c>
      <c r="AD108" s="21"/>
      <c r="AE108" s="21"/>
      <c r="AF108" s="49">
        <v>896305.56</v>
      </c>
      <c r="AG108" s="50">
        <v>0.007424641376185044</v>
      </c>
      <c r="AH108" s="51">
        <v>72</v>
      </c>
      <c r="AI108" s="50">
        <v>0.03059923501912452</v>
      </c>
      <c r="AJ108" s="21"/>
      <c r="AK108" s="21"/>
      <c r="AL108" s="49">
        <v>984822.21</v>
      </c>
      <c r="AM108" s="50">
        <v>0.008692558741381612</v>
      </c>
      <c r="AN108" s="51">
        <v>102</v>
      </c>
      <c r="AO108" s="50">
        <v>0.04561717352415027</v>
      </c>
      <c r="AP108" s="21"/>
    </row>
    <row r="109" spans="1:42" ht="18">
      <c r="A109" s="19" t="s">
        <v>47</v>
      </c>
      <c r="B109" s="49">
        <v>23297914.379999984</v>
      </c>
      <c r="C109" s="50">
        <v>0.1517969446677188</v>
      </c>
      <c r="D109" s="51">
        <v>976</v>
      </c>
      <c r="E109" s="50">
        <v>0.3207361156753204</v>
      </c>
      <c r="F109" s="21"/>
      <c r="G109" s="21"/>
      <c r="H109" s="49">
        <v>22169251.610000014</v>
      </c>
      <c r="I109" s="50">
        <v>0.15036510323445892</v>
      </c>
      <c r="J109" s="51">
        <v>933</v>
      </c>
      <c r="K109" s="50">
        <v>0.3154158215010142</v>
      </c>
      <c r="L109" s="21"/>
      <c r="M109" s="21"/>
      <c r="N109" s="49">
        <v>20519577.859999992</v>
      </c>
      <c r="O109" s="50">
        <v>0.14546703823157886</v>
      </c>
      <c r="P109" s="51">
        <v>868</v>
      </c>
      <c r="Q109" s="50">
        <v>0.3113342898134864</v>
      </c>
      <c r="R109" s="21"/>
      <c r="S109" s="21"/>
      <c r="T109" s="49">
        <v>19286806.45999998</v>
      </c>
      <c r="U109" s="50">
        <v>0.1458852094248348</v>
      </c>
      <c r="V109" s="51">
        <v>813</v>
      </c>
      <c r="W109" s="50">
        <v>0.31257208765859285</v>
      </c>
      <c r="X109" s="21"/>
      <c r="Y109" s="21"/>
      <c r="Z109" s="49">
        <v>18141977.17000001</v>
      </c>
      <c r="AA109" s="50">
        <v>0.14297298046734183</v>
      </c>
      <c r="AB109" s="51">
        <v>766</v>
      </c>
      <c r="AC109" s="50">
        <v>0.31290849673202614</v>
      </c>
      <c r="AD109" s="21"/>
      <c r="AE109" s="21"/>
      <c r="AF109" s="49">
        <v>17686530.260000005</v>
      </c>
      <c r="AG109" s="50">
        <v>0.14650823360902154</v>
      </c>
      <c r="AH109" s="51">
        <v>749</v>
      </c>
      <c r="AI109" s="50">
        <v>0.3183170420739482</v>
      </c>
      <c r="AJ109" s="21"/>
      <c r="AK109" s="21"/>
      <c r="AL109" s="49">
        <v>16565224.510000011</v>
      </c>
      <c r="AM109" s="50">
        <v>0.1462133831418663</v>
      </c>
      <c r="AN109" s="51">
        <v>704</v>
      </c>
      <c r="AO109" s="50">
        <v>0.3148479427549195</v>
      </c>
      <c r="AP109" s="21"/>
    </row>
    <row r="110" spans="1:42" ht="18">
      <c r="A110" s="19" t="s">
        <v>48</v>
      </c>
      <c r="B110" s="49">
        <v>29350980.510000013</v>
      </c>
      <c r="C110" s="50">
        <v>0.1912355368703938</v>
      </c>
      <c r="D110" s="51">
        <v>793</v>
      </c>
      <c r="E110" s="50">
        <v>0.2605980939861978</v>
      </c>
      <c r="F110" s="21"/>
      <c r="G110" s="21"/>
      <c r="H110" s="49">
        <v>28030117.460000023</v>
      </c>
      <c r="I110" s="50">
        <v>0.190116995363332</v>
      </c>
      <c r="J110" s="51">
        <v>759</v>
      </c>
      <c r="K110" s="50">
        <v>0.2565922920892495</v>
      </c>
      <c r="L110" s="21"/>
      <c r="M110" s="21"/>
      <c r="N110" s="49">
        <v>25528766.49999998</v>
      </c>
      <c r="O110" s="50">
        <v>0.18097809213218136</v>
      </c>
      <c r="P110" s="51">
        <v>693</v>
      </c>
      <c r="Q110" s="50">
        <v>0.24856527977044476</v>
      </c>
      <c r="R110" s="21"/>
      <c r="S110" s="21"/>
      <c r="T110" s="49">
        <v>23349438.250000015</v>
      </c>
      <c r="U110" s="50">
        <v>0.17661491528512513</v>
      </c>
      <c r="V110" s="51">
        <v>631</v>
      </c>
      <c r="W110" s="50">
        <v>0.24259900038446752</v>
      </c>
      <c r="X110" s="21"/>
      <c r="Y110" s="21"/>
      <c r="Z110" s="49">
        <v>22651884.020000003</v>
      </c>
      <c r="AA110" s="50">
        <v>0.1785145765090802</v>
      </c>
      <c r="AB110" s="51">
        <v>612</v>
      </c>
      <c r="AC110" s="50">
        <v>0.25</v>
      </c>
      <c r="AD110" s="21"/>
      <c r="AE110" s="21"/>
      <c r="AF110" s="49">
        <v>21715454.860000003</v>
      </c>
      <c r="AG110" s="50">
        <v>0.1798822542797064</v>
      </c>
      <c r="AH110" s="51">
        <v>586</v>
      </c>
      <c r="AI110" s="50">
        <v>0.24904377390565235</v>
      </c>
      <c r="AJ110" s="21"/>
      <c r="AK110" s="21"/>
      <c r="AL110" s="49">
        <v>20162611.45</v>
      </c>
      <c r="AM110" s="50">
        <v>0.17796581213250506</v>
      </c>
      <c r="AN110" s="51">
        <v>544</v>
      </c>
      <c r="AO110" s="50">
        <v>0.24329159212880144</v>
      </c>
      <c r="AP110" s="21"/>
    </row>
    <row r="111" spans="1:42" ht="18">
      <c r="A111" s="19" t="s">
        <v>49</v>
      </c>
      <c r="B111" s="49">
        <v>25795917.269999966</v>
      </c>
      <c r="C111" s="50">
        <v>0.16807261639903232</v>
      </c>
      <c r="D111" s="51">
        <v>500</v>
      </c>
      <c r="E111" s="50">
        <v>0.1643115346697338</v>
      </c>
      <c r="F111" s="21"/>
      <c r="G111" s="21"/>
      <c r="H111" s="49">
        <v>25019533.649999995</v>
      </c>
      <c r="I111" s="50">
        <v>0.1696974181331088</v>
      </c>
      <c r="J111" s="51">
        <v>486</v>
      </c>
      <c r="K111" s="50">
        <v>0.1643002028397566</v>
      </c>
      <c r="L111" s="21"/>
      <c r="M111" s="21"/>
      <c r="N111" s="49">
        <v>24313738.51</v>
      </c>
      <c r="O111" s="50">
        <v>0.1723645366156077</v>
      </c>
      <c r="P111" s="51">
        <v>473</v>
      </c>
      <c r="Q111" s="50">
        <v>0.16965566714490674</v>
      </c>
      <c r="R111" s="21"/>
      <c r="S111" s="21"/>
      <c r="T111" s="49">
        <v>22793046.419999987</v>
      </c>
      <c r="U111" s="50">
        <v>0.1724063730980003</v>
      </c>
      <c r="V111" s="51">
        <v>443</v>
      </c>
      <c r="W111" s="50">
        <v>0.170319108035371</v>
      </c>
      <c r="X111" s="21"/>
      <c r="Y111" s="21"/>
      <c r="Z111" s="49">
        <v>21236119.990000002</v>
      </c>
      <c r="AA111" s="50">
        <v>0.16735724778405706</v>
      </c>
      <c r="AB111" s="51">
        <v>412</v>
      </c>
      <c r="AC111" s="50">
        <v>0.16830065359477125</v>
      </c>
      <c r="AD111" s="21"/>
      <c r="AE111" s="21"/>
      <c r="AF111" s="49">
        <v>20049819.560000002</v>
      </c>
      <c r="AG111" s="50">
        <v>0.1660847890871281</v>
      </c>
      <c r="AH111" s="51">
        <v>388</v>
      </c>
      <c r="AI111" s="50">
        <v>0.16489587760305993</v>
      </c>
      <c r="AJ111" s="21"/>
      <c r="AK111" s="21"/>
      <c r="AL111" s="49">
        <v>19054944.409999993</v>
      </c>
      <c r="AM111" s="50">
        <v>0.16818896031770658</v>
      </c>
      <c r="AN111" s="51">
        <v>369</v>
      </c>
      <c r="AO111" s="50">
        <v>0.1650268336314848</v>
      </c>
      <c r="AP111" s="21"/>
    </row>
    <row r="112" spans="1:42" ht="18">
      <c r="A112" s="19" t="s">
        <v>50</v>
      </c>
      <c r="B112" s="49">
        <v>11618028.390000002</v>
      </c>
      <c r="C112" s="50">
        <v>0.07569695655585192</v>
      </c>
      <c r="D112" s="51">
        <v>180</v>
      </c>
      <c r="E112" s="50">
        <v>0.05915215248110418</v>
      </c>
      <c r="F112" s="21"/>
      <c r="G112" s="21"/>
      <c r="H112" s="49">
        <v>11480955.700000001</v>
      </c>
      <c r="I112" s="50">
        <v>0.07787069764150457</v>
      </c>
      <c r="J112" s="51">
        <v>178</v>
      </c>
      <c r="K112" s="50">
        <v>0.06017579445571332</v>
      </c>
      <c r="L112" s="21"/>
      <c r="M112" s="21"/>
      <c r="N112" s="49">
        <v>10457678.77</v>
      </c>
      <c r="O112" s="50">
        <v>0.07413639636391434</v>
      </c>
      <c r="P112" s="51">
        <v>162</v>
      </c>
      <c r="Q112" s="50">
        <v>0.05810616929698709</v>
      </c>
      <c r="R112" s="21"/>
      <c r="S112" s="21"/>
      <c r="T112" s="49">
        <v>9666623.52</v>
      </c>
      <c r="U112" s="50">
        <v>0.07311824275164293</v>
      </c>
      <c r="V112" s="51">
        <v>150</v>
      </c>
      <c r="W112" s="50">
        <v>0.05767012687427912</v>
      </c>
      <c r="X112" s="21"/>
      <c r="Y112" s="21"/>
      <c r="Z112" s="49">
        <v>9392180.450000001</v>
      </c>
      <c r="AA112" s="50">
        <v>0.07401773353811354</v>
      </c>
      <c r="AB112" s="51">
        <v>146</v>
      </c>
      <c r="AC112" s="50">
        <v>0.059640522875817</v>
      </c>
      <c r="AD112" s="21"/>
      <c r="AE112" s="21"/>
      <c r="AF112" s="49">
        <v>8602135.949999996</v>
      </c>
      <c r="AG112" s="50">
        <v>0.07125669788095347</v>
      </c>
      <c r="AH112" s="51">
        <v>133</v>
      </c>
      <c r="AI112" s="50">
        <v>0.056523586910327245</v>
      </c>
      <c r="AJ112" s="21"/>
      <c r="AK112" s="21"/>
      <c r="AL112" s="49">
        <v>8069331.650000001</v>
      </c>
      <c r="AM112" s="50">
        <v>0.07122416478738311</v>
      </c>
      <c r="AN112" s="51">
        <v>125</v>
      </c>
      <c r="AO112" s="50">
        <v>0.05590339892665474</v>
      </c>
      <c r="AP112" s="21"/>
    </row>
    <row r="113" spans="1:42" ht="18">
      <c r="A113" s="19" t="s">
        <v>51</v>
      </c>
      <c r="B113" s="49">
        <v>8234818.679999999</v>
      </c>
      <c r="C113" s="50">
        <v>0.053653743211870185</v>
      </c>
      <c r="D113" s="51">
        <v>111</v>
      </c>
      <c r="E113" s="50">
        <v>0.03647716069668091</v>
      </c>
      <c r="F113" s="21"/>
      <c r="G113" s="21"/>
      <c r="H113" s="49">
        <v>8004181.9700000025</v>
      </c>
      <c r="I113" s="50">
        <v>0.05428914197913442</v>
      </c>
      <c r="J113" s="51">
        <v>108</v>
      </c>
      <c r="K113" s="50">
        <v>0.036511156186612576</v>
      </c>
      <c r="L113" s="21"/>
      <c r="M113" s="21"/>
      <c r="N113" s="49">
        <v>7574636.08</v>
      </c>
      <c r="O113" s="50">
        <v>0.053697979741950556</v>
      </c>
      <c r="P113" s="51">
        <v>102</v>
      </c>
      <c r="Q113" s="50">
        <v>0.036585365853658534</v>
      </c>
      <c r="R113" s="21"/>
      <c r="S113" s="21"/>
      <c r="T113" s="49">
        <v>6904623.630000002</v>
      </c>
      <c r="U113" s="50">
        <v>0.052226503457235104</v>
      </c>
      <c r="V113" s="51">
        <v>93</v>
      </c>
      <c r="W113" s="50">
        <v>0.03575547866205306</v>
      </c>
      <c r="X113" s="21"/>
      <c r="Y113" s="21"/>
      <c r="Z113" s="49">
        <v>6448780.6</v>
      </c>
      <c r="AA113" s="50">
        <v>0.05082143881685705</v>
      </c>
      <c r="AB113" s="51">
        <v>87</v>
      </c>
      <c r="AC113" s="50">
        <v>0.03553921568627451</v>
      </c>
      <c r="AD113" s="21"/>
      <c r="AE113" s="21"/>
      <c r="AF113" s="49">
        <v>5724413.259999998</v>
      </c>
      <c r="AG113" s="50">
        <v>0.047418779310683175</v>
      </c>
      <c r="AH113" s="51">
        <v>77</v>
      </c>
      <c r="AI113" s="50">
        <v>0.03272418189545261</v>
      </c>
      <c r="AJ113" s="21"/>
      <c r="AK113" s="21"/>
      <c r="AL113" s="49">
        <v>5264635.69</v>
      </c>
      <c r="AM113" s="50">
        <v>0.04646844326073749</v>
      </c>
      <c r="AN113" s="51">
        <v>71</v>
      </c>
      <c r="AO113" s="50">
        <v>0.03175313059033989</v>
      </c>
      <c r="AP113" s="21"/>
    </row>
    <row r="114" spans="1:42" ht="18">
      <c r="A114" s="19" t="s">
        <v>52</v>
      </c>
      <c r="B114" s="49">
        <v>7248592.579999998</v>
      </c>
      <c r="C114" s="50">
        <v>0.04722801315338585</v>
      </c>
      <c r="D114" s="51">
        <v>86</v>
      </c>
      <c r="E114" s="50">
        <v>0.028261583963194215</v>
      </c>
      <c r="F114" s="21"/>
      <c r="G114" s="21"/>
      <c r="H114" s="49">
        <v>6462647.77</v>
      </c>
      <c r="I114" s="50">
        <v>0.04383353647651595</v>
      </c>
      <c r="J114" s="51">
        <v>77</v>
      </c>
      <c r="K114" s="50">
        <v>0.026031102096010818</v>
      </c>
      <c r="L114" s="21"/>
      <c r="M114" s="21"/>
      <c r="N114" s="49">
        <v>6297201.359999999</v>
      </c>
      <c r="O114" s="50">
        <v>0.04464201150905502</v>
      </c>
      <c r="P114" s="51">
        <v>75</v>
      </c>
      <c r="Q114" s="50">
        <v>0.02690100430416069</v>
      </c>
      <c r="R114" s="21"/>
      <c r="S114" s="21"/>
      <c r="T114" s="49">
        <v>6057205.11</v>
      </c>
      <c r="U114" s="50">
        <v>0.045816638323933824</v>
      </c>
      <c r="V114" s="51">
        <v>72</v>
      </c>
      <c r="W114" s="50">
        <v>0.02768166089965398</v>
      </c>
      <c r="X114" s="21"/>
      <c r="Y114" s="21"/>
      <c r="Z114" s="49">
        <v>6224833.250000002</v>
      </c>
      <c r="AA114" s="50">
        <v>0.04905655840733868</v>
      </c>
      <c r="AB114" s="51">
        <v>74</v>
      </c>
      <c r="AC114" s="50">
        <v>0.03022875816993464</v>
      </c>
      <c r="AD114" s="21"/>
      <c r="AE114" s="21"/>
      <c r="AF114" s="49">
        <v>5944896.2700000005</v>
      </c>
      <c r="AG114" s="50">
        <v>0.04924517351356176</v>
      </c>
      <c r="AH114" s="51">
        <v>71</v>
      </c>
      <c r="AI114" s="50">
        <v>0.030174245643858903</v>
      </c>
      <c r="AJ114" s="21"/>
      <c r="AK114" s="21"/>
      <c r="AL114" s="49">
        <v>5076098.74</v>
      </c>
      <c r="AM114" s="50">
        <v>0.04480431698885343</v>
      </c>
      <c r="AN114" s="51">
        <v>61</v>
      </c>
      <c r="AO114" s="50">
        <v>0.02728085867620751</v>
      </c>
      <c r="AP114" s="21"/>
    </row>
    <row r="115" spans="1:42" ht="18">
      <c r="A115" s="19" t="s">
        <v>53</v>
      </c>
      <c r="B115" s="49">
        <v>5554620.680000001</v>
      </c>
      <c r="C115" s="50">
        <v>0.03619098406233078</v>
      </c>
      <c r="D115" s="51">
        <v>59</v>
      </c>
      <c r="E115" s="50">
        <v>0.019388761091028592</v>
      </c>
      <c r="F115" s="21"/>
      <c r="G115" s="21"/>
      <c r="H115" s="49">
        <v>5941862.169999999</v>
      </c>
      <c r="I115" s="50">
        <v>0.040301257539698036</v>
      </c>
      <c r="J115" s="51">
        <v>63</v>
      </c>
      <c r="K115" s="50">
        <v>0.02129817444219067</v>
      </c>
      <c r="L115" s="21"/>
      <c r="M115" s="21"/>
      <c r="N115" s="49">
        <v>5926725.200000002</v>
      </c>
      <c r="O115" s="50">
        <v>0.04201563829132606</v>
      </c>
      <c r="P115" s="51">
        <v>63</v>
      </c>
      <c r="Q115" s="50">
        <v>0.02259684361549498</v>
      </c>
      <c r="R115" s="21"/>
      <c r="S115" s="21"/>
      <c r="T115" s="49">
        <v>5295923.95</v>
      </c>
      <c r="U115" s="50">
        <v>0.0400583153123915</v>
      </c>
      <c r="V115" s="51">
        <v>56</v>
      </c>
      <c r="W115" s="50">
        <v>0.021530180699730873</v>
      </c>
      <c r="X115" s="21"/>
      <c r="Y115" s="21"/>
      <c r="Z115" s="49">
        <v>5114611.77</v>
      </c>
      <c r="AA115" s="50">
        <v>0.040307144135285355</v>
      </c>
      <c r="AB115" s="51">
        <v>54</v>
      </c>
      <c r="AC115" s="50">
        <v>0.022058823529411766</v>
      </c>
      <c r="AD115" s="21"/>
      <c r="AE115" s="21"/>
      <c r="AF115" s="49">
        <v>4809754.08</v>
      </c>
      <c r="AG115" s="50">
        <v>0.039842103792865936</v>
      </c>
      <c r="AH115" s="51">
        <v>51</v>
      </c>
      <c r="AI115" s="50">
        <v>0.021674458138546536</v>
      </c>
      <c r="AJ115" s="21"/>
      <c r="AK115" s="21"/>
      <c r="AL115" s="49">
        <v>4148584.51</v>
      </c>
      <c r="AM115" s="50">
        <v>0.036617588617097546</v>
      </c>
      <c r="AN115" s="51">
        <v>44</v>
      </c>
      <c r="AO115" s="50">
        <v>0.01967799642218247</v>
      </c>
      <c r="AP115" s="21"/>
    </row>
    <row r="116" spans="1:42" ht="18">
      <c r="A116" s="19" t="s">
        <v>54</v>
      </c>
      <c r="B116" s="49">
        <v>5505262.540000001</v>
      </c>
      <c r="C116" s="50">
        <v>0.03586939240720335</v>
      </c>
      <c r="D116" s="51">
        <v>53</v>
      </c>
      <c r="E116" s="50">
        <v>0.017417022674991785</v>
      </c>
      <c r="F116" s="21"/>
      <c r="G116" s="21"/>
      <c r="H116" s="49">
        <v>4780382.03</v>
      </c>
      <c r="I116" s="50">
        <v>0.032423405628941825</v>
      </c>
      <c r="J116" s="51">
        <v>46</v>
      </c>
      <c r="K116" s="50">
        <v>0.01555104800540906</v>
      </c>
      <c r="L116" s="21"/>
      <c r="M116" s="21"/>
      <c r="N116" s="49">
        <v>5305652.79</v>
      </c>
      <c r="O116" s="50">
        <v>0.037612742450755916</v>
      </c>
      <c r="P116" s="51">
        <v>51</v>
      </c>
      <c r="Q116" s="50">
        <v>0.018292682926829267</v>
      </c>
      <c r="R116" s="21"/>
      <c r="S116" s="21"/>
      <c r="T116" s="49">
        <v>5210431.39</v>
      </c>
      <c r="U116" s="50">
        <v>0.039411650451325365</v>
      </c>
      <c r="V116" s="51">
        <v>50</v>
      </c>
      <c r="W116" s="50">
        <v>0.019223375624759707</v>
      </c>
      <c r="X116" s="21"/>
      <c r="Y116" s="21"/>
      <c r="Z116" s="49">
        <v>5103255.7</v>
      </c>
      <c r="AA116" s="50">
        <v>0.04021764941488737</v>
      </c>
      <c r="AB116" s="51">
        <v>49</v>
      </c>
      <c r="AC116" s="50">
        <v>0.020016339869281044</v>
      </c>
      <c r="AD116" s="21"/>
      <c r="AE116" s="21"/>
      <c r="AF116" s="49">
        <v>4983379.2</v>
      </c>
      <c r="AG116" s="50">
        <v>0.04128034573559927</v>
      </c>
      <c r="AH116" s="51">
        <v>48</v>
      </c>
      <c r="AI116" s="50">
        <v>0.020399490012749683</v>
      </c>
      <c r="AJ116" s="21"/>
      <c r="AK116" s="21"/>
      <c r="AL116" s="49">
        <v>4781639.34</v>
      </c>
      <c r="AM116" s="50">
        <v>0.04220526346887647</v>
      </c>
      <c r="AN116" s="51">
        <v>46</v>
      </c>
      <c r="AO116" s="50">
        <v>0.020572450805008944</v>
      </c>
      <c r="AP116" s="21"/>
    </row>
    <row r="117" spans="1:42" ht="18">
      <c r="A117" s="19" t="s">
        <v>55</v>
      </c>
      <c r="B117" s="49">
        <v>4483199.53</v>
      </c>
      <c r="C117" s="50">
        <v>0.029210167909877665</v>
      </c>
      <c r="D117" s="51">
        <v>39</v>
      </c>
      <c r="E117" s="50">
        <v>0.012816299704239238</v>
      </c>
      <c r="F117" s="21"/>
      <c r="G117" s="21"/>
      <c r="H117" s="49">
        <v>4128642.42</v>
      </c>
      <c r="I117" s="50">
        <v>0.028002918394477366</v>
      </c>
      <c r="J117" s="51">
        <v>36</v>
      </c>
      <c r="K117" s="50">
        <v>0.012170385395537525</v>
      </c>
      <c r="L117" s="21"/>
      <c r="M117" s="21"/>
      <c r="N117" s="49">
        <v>3918445.25</v>
      </c>
      <c r="O117" s="50">
        <v>0.027778574631461685</v>
      </c>
      <c r="P117" s="51">
        <v>34</v>
      </c>
      <c r="Q117" s="50">
        <v>0.012195121951219513</v>
      </c>
      <c r="R117" s="21"/>
      <c r="S117" s="21"/>
      <c r="T117" s="49">
        <v>3577194.34</v>
      </c>
      <c r="U117" s="50">
        <v>0.027057861887428012</v>
      </c>
      <c r="V117" s="51">
        <v>31</v>
      </c>
      <c r="W117" s="50">
        <v>0.011918492887351018</v>
      </c>
      <c r="X117" s="21"/>
      <c r="Y117" s="21"/>
      <c r="Z117" s="49">
        <v>3457873.48</v>
      </c>
      <c r="AA117" s="50">
        <v>0.027250749622378615</v>
      </c>
      <c r="AB117" s="51">
        <v>30</v>
      </c>
      <c r="AC117" s="50">
        <v>0.012254901960784314</v>
      </c>
      <c r="AD117" s="21"/>
      <c r="AE117" s="21"/>
      <c r="AF117" s="49">
        <v>3230176.54</v>
      </c>
      <c r="AG117" s="50">
        <v>0.0267575071064674</v>
      </c>
      <c r="AH117" s="51">
        <v>28</v>
      </c>
      <c r="AI117" s="50">
        <v>0.011899702507437314</v>
      </c>
      <c r="AJ117" s="21"/>
      <c r="AK117" s="21"/>
      <c r="AL117" s="49">
        <v>2772510.49</v>
      </c>
      <c r="AM117" s="50">
        <v>0.024471635642154852</v>
      </c>
      <c r="AN117" s="51">
        <v>24</v>
      </c>
      <c r="AO117" s="50">
        <v>0.01073345259391771</v>
      </c>
      <c r="AP117" s="21"/>
    </row>
    <row r="118" spans="1:42" ht="18">
      <c r="A118" s="19" t="s">
        <v>56</v>
      </c>
      <c r="B118" s="49">
        <v>2735579.49</v>
      </c>
      <c r="C118" s="50">
        <v>0.017823595782210818</v>
      </c>
      <c r="D118" s="51">
        <v>22</v>
      </c>
      <c r="E118" s="50">
        <v>0.007229707525468288</v>
      </c>
      <c r="F118" s="21"/>
      <c r="G118" s="21"/>
      <c r="H118" s="49">
        <v>2724834.63</v>
      </c>
      <c r="I118" s="50">
        <v>0.018481455650580635</v>
      </c>
      <c r="J118" s="51">
        <v>22</v>
      </c>
      <c r="K118" s="50">
        <v>0.0074374577417173765</v>
      </c>
      <c r="L118" s="21"/>
      <c r="M118" s="21"/>
      <c r="N118" s="49">
        <v>2993741.01</v>
      </c>
      <c r="O118" s="50">
        <v>0.02122317724703503</v>
      </c>
      <c r="P118" s="51">
        <v>24</v>
      </c>
      <c r="Q118" s="50">
        <v>0.00860832137733142</v>
      </c>
      <c r="R118" s="21"/>
      <c r="S118" s="21"/>
      <c r="T118" s="49">
        <v>3246166.46</v>
      </c>
      <c r="U118" s="50">
        <v>0.024553970343775364</v>
      </c>
      <c r="V118" s="51">
        <v>26</v>
      </c>
      <c r="W118" s="50">
        <v>0.009996155324875048</v>
      </c>
      <c r="X118" s="21"/>
      <c r="Y118" s="21"/>
      <c r="Z118" s="49">
        <v>2988125.38</v>
      </c>
      <c r="AA118" s="50">
        <v>0.02354876690591206</v>
      </c>
      <c r="AB118" s="51">
        <v>24</v>
      </c>
      <c r="AC118" s="50">
        <v>0.00980392156862745</v>
      </c>
      <c r="AD118" s="21"/>
      <c r="AE118" s="21"/>
      <c r="AF118" s="49">
        <v>2864228.53</v>
      </c>
      <c r="AG118" s="50">
        <v>0.023726138276647157</v>
      </c>
      <c r="AH118" s="51">
        <v>23</v>
      </c>
      <c r="AI118" s="50">
        <v>0.009774755631109222</v>
      </c>
      <c r="AJ118" s="21"/>
      <c r="AK118" s="21"/>
      <c r="AL118" s="49">
        <v>2731708.62</v>
      </c>
      <c r="AM118" s="50">
        <v>0.024111496879917538</v>
      </c>
      <c r="AN118" s="51">
        <v>22</v>
      </c>
      <c r="AO118" s="50">
        <v>0.009838998211091235</v>
      </c>
      <c r="AP118" s="21"/>
    </row>
    <row r="119" spans="1:42" ht="18">
      <c r="A119" s="19" t="s">
        <v>57</v>
      </c>
      <c r="B119" s="49">
        <v>3505704.39</v>
      </c>
      <c r="C119" s="50">
        <v>0.0228413241902475</v>
      </c>
      <c r="D119" s="51">
        <v>26</v>
      </c>
      <c r="E119" s="50">
        <v>0.008544199802826159</v>
      </c>
      <c r="F119" s="21"/>
      <c r="G119" s="21"/>
      <c r="H119" s="49">
        <v>3628843.43</v>
      </c>
      <c r="I119" s="50">
        <v>0.024612983179256614</v>
      </c>
      <c r="J119" s="51">
        <v>27</v>
      </c>
      <c r="K119" s="50">
        <v>0.009127789046653144</v>
      </c>
      <c r="L119" s="21"/>
      <c r="M119" s="21"/>
      <c r="N119" s="49">
        <v>3761901.23</v>
      </c>
      <c r="O119" s="50">
        <v>0.026668805458936174</v>
      </c>
      <c r="P119" s="51">
        <v>28</v>
      </c>
      <c r="Q119" s="50">
        <v>0.010043041606886656</v>
      </c>
      <c r="R119" s="21"/>
      <c r="S119" s="21"/>
      <c r="T119" s="49">
        <v>3108004.46</v>
      </c>
      <c r="U119" s="50">
        <v>0.023508914370078716</v>
      </c>
      <c r="V119" s="51">
        <v>23</v>
      </c>
      <c r="W119" s="50">
        <v>0.008842752787389465</v>
      </c>
      <c r="X119" s="21"/>
      <c r="Y119" s="21"/>
      <c r="Z119" s="49">
        <v>3236518.99</v>
      </c>
      <c r="AA119" s="50">
        <v>0.025506302979183538</v>
      </c>
      <c r="AB119" s="51">
        <v>24</v>
      </c>
      <c r="AC119" s="50">
        <v>0.00980392156862745</v>
      </c>
      <c r="AD119" s="21"/>
      <c r="AE119" s="21"/>
      <c r="AF119" s="49">
        <v>3234033.63</v>
      </c>
      <c r="AG119" s="50">
        <v>0.02678945771715609</v>
      </c>
      <c r="AH119" s="51">
        <v>24</v>
      </c>
      <c r="AI119" s="50">
        <v>0.010199745006374841</v>
      </c>
      <c r="AJ119" s="21"/>
      <c r="AK119" s="21"/>
      <c r="AL119" s="49">
        <v>3241131.99</v>
      </c>
      <c r="AM119" s="50">
        <v>0.0286079354482126</v>
      </c>
      <c r="AN119" s="51">
        <v>24</v>
      </c>
      <c r="AO119" s="50">
        <v>0.01073345259391771</v>
      </c>
      <c r="AP119" s="21"/>
    </row>
    <row r="120" spans="1:42" ht="18">
      <c r="A120" s="19" t="s">
        <v>58</v>
      </c>
      <c r="B120" s="49">
        <v>3487084.81</v>
      </c>
      <c r="C120" s="50">
        <v>0.02272000880944147</v>
      </c>
      <c r="D120" s="51">
        <v>24</v>
      </c>
      <c r="E120" s="50">
        <v>0.007886953664147224</v>
      </c>
      <c r="F120" s="21"/>
      <c r="G120" s="21"/>
      <c r="H120" s="49">
        <v>3191893.84</v>
      </c>
      <c r="I120" s="50">
        <v>0.02164933012662186</v>
      </c>
      <c r="J120" s="51">
        <v>22</v>
      </c>
      <c r="K120" s="50">
        <v>0.0074374577417173765</v>
      </c>
      <c r="L120" s="21"/>
      <c r="M120" s="21"/>
      <c r="N120" s="49">
        <v>3477435.22</v>
      </c>
      <c r="O120" s="50">
        <v>0.02465217391638773</v>
      </c>
      <c r="P120" s="51">
        <v>24</v>
      </c>
      <c r="Q120" s="50">
        <v>0.00860832137733142</v>
      </c>
      <c r="R120" s="21"/>
      <c r="S120" s="21"/>
      <c r="T120" s="49">
        <v>2596981.4</v>
      </c>
      <c r="U120" s="50">
        <v>0.019643541101381543</v>
      </c>
      <c r="V120" s="51">
        <v>18</v>
      </c>
      <c r="W120" s="50">
        <v>0.006920415224913495</v>
      </c>
      <c r="X120" s="21"/>
      <c r="Y120" s="21"/>
      <c r="Z120" s="49">
        <v>2450109.38</v>
      </c>
      <c r="AA120" s="50">
        <v>0.01930877970174355</v>
      </c>
      <c r="AB120" s="51">
        <v>17</v>
      </c>
      <c r="AC120" s="50">
        <v>0.006944444444444444</v>
      </c>
      <c r="AD120" s="21"/>
      <c r="AE120" s="21"/>
      <c r="AF120" s="49">
        <v>2604760.47</v>
      </c>
      <c r="AG120" s="50">
        <v>0.021576807311798004</v>
      </c>
      <c r="AH120" s="51">
        <v>18</v>
      </c>
      <c r="AI120" s="50">
        <v>0.00764980875478113</v>
      </c>
      <c r="AJ120" s="21"/>
      <c r="AK120" s="21"/>
      <c r="AL120" s="49">
        <v>2464354.62</v>
      </c>
      <c r="AM120" s="50">
        <v>0.021751689875013233</v>
      </c>
      <c r="AN120" s="51">
        <v>17</v>
      </c>
      <c r="AO120" s="50">
        <v>0.007602862254025045</v>
      </c>
      <c r="AP120" s="21"/>
    </row>
    <row r="121" spans="1:42" ht="18">
      <c r="A121" s="19" t="s">
        <v>59</v>
      </c>
      <c r="B121" s="49">
        <v>5591055.9</v>
      </c>
      <c r="C121" s="50">
        <v>0.03642837677414554</v>
      </c>
      <c r="D121" s="51">
        <v>35</v>
      </c>
      <c r="E121" s="50">
        <v>0.011501807426881366</v>
      </c>
      <c r="F121" s="21"/>
      <c r="G121" s="21"/>
      <c r="H121" s="49">
        <v>4830897.49</v>
      </c>
      <c r="I121" s="50">
        <v>0.03276603164498695</v>
      </c>
      <c r="J121" s="51">
        <v>30</v>
      </c>
      <c r="K121" s="50">
        <v>0.010141987829614604</v>
      </c>
      <c r="L121" s="21"/>
      <c r="M121" s="21"/>
      <c r="N121" s="49">
        <v>4830537.06</v>
      </c>
      <c r="O121" s="50">
        <v>0.03424456019418709</v>
      </c>
      <c r="P121" s="51">
        <v>30</v>
      </c>
      <c r="Q121" s="50">
        <v>0.010760401721664276</v>
      </c>
      <c r="R121" s="21"/>
      <c r="S121" s="21"/>
      <c r="T121" s="49">
        <v>4817261.81</v>
      </c>
      <c r="U121" s="50">
        <v>0.036437719715994354</v>
      </c>
      <c r="V121" s="51">
        <v>30</v>
      </c>
      <c r="W121" s="50">
        <v>0.011534025374855825</v>
      </c>
      <c r="X121" s="21"/>
      <c r="Y121" s="21"/>
      <c r="Z121" s="49">
        <v>4832261.28</v>
      </c>
      <c r="AA121" s="50">
        <v>0.03808200126836185</v>
      </c>
      <c r="AB121" s="51">
        <v>30</v>
      </c>
      <c r="AC121" s="50">
        <v>0.012254901960784314</v>
      </c>
      <c r="AD121" s="21"/>
      <c r="AE121" s="21"/>
      <c r="AF121" s="49">
        <v>4190225.49</v>
      </c>
      <c r="AG121" s="50">
        <v>0.03471017355799874</v>
      </c>
      <c r="AH121" s="51">
        <v>26</v>
      </c>
      <c r="AI121" s="50">
        <v>0.011049723756906077</v>
      </c>
      <c r="AJ121" s="21"/>
      <c r="AK121" s="21"/>
      <c r="AL121" s="49">
        <v>4380417.71</v>
      </c>
      <c r="AM121" s="50">
        <v>0.0386638703608881</v>
      </c>
      <c r="AN121" s="51">
        <v>27</v>
      </c>
      <c r="AO121" s="50">
        <v>0.012075134168157423</v>
      </c>
      <c r="AP121" s="21"/>
    </row>
    <row r="122" spans="1:42" ht="18">
      <c r="A122" s="19" t="s">
        <v>60</v>
      </c>
      <c r="B122" s="49">
        <v>3690799.26</v>
      </c>
      <c r="C122" s="50">
        <v>0.024047304918024072</v>
      </c>
      <c r="D122" s="51">
        <v>20</v>
      </c>
      <c r="E122" s="50">
        <v>0.006572461386789352</v>
      </c>
      <c r="F122" s="21"/>
      <c r="G122" s="21"/>
      <c r="H122" s="49">
        <v>3719508.48</v>
      </c>
      <c r="I122" s="50">
        <v>0.025227927690818653</v>
      </c>
      <c r="J122" s="51">
        <v>20</v>
      </c>
      <c r="K122" s="50">
        <v>0.0067613252197430695</v>
      </c>
      <c r="L122" s="21"/>
      <c r="M122" s="21"/>
      <c r="N122" s="49">
        <v>4124150.93</v>
      </c>
      <c r="O122" s="50">
        <v>0.02923685979800716</v>
      </c>
      <c r="P122" s="51">
        <v>22</v>
      </c>
      <c r="Q122" s="50">
        <v>0.007890961262553802</v>
      </c>
      <c r="R122" s="21"/>
      <c r="S122" s="21"/>
      <c r="T122" s="49">
        <v>4329444.06</v>
      </c>
      <c r="U122" s="50">
        <v>0.03274787117795383</v>
      </c>
      <c r="V122" s="51">
        <v>23</v>
      </c>
      <c r="W122" s="50">
        <v>0.008842752787389465</v>
      </c>
      <c r="X122" s="21"/>
      <c r="Y122" s="21"/>
      <c r="Z122" s="49">
        <v>3959679.7</v>
      </c>
      <c r="AA122" s="50">
        <v>0.031205375417470538</v>
      </c>
      <c r="AB122" s="51">
        <v>21</v>
      </c>
      <c r="AC122" s="50">
        <v>0.00857843137254902</v>
      </c>
      <c r="AD122" s="21"/>
      <c r="AE122" s="21"/>
      <c r="AF122" s="49">
        <v>3759105.8</v>
      </c>
      <c r="AG122" s="50">
        <v>0.03113894826239523</v>
      </c>
      <c r="AH122" s="51">
        <v>20</v>
      </c>
      <c r="AI122" s="50">
        <v>0.008499787505312367</v>
      </c>
      <c r="AJ122" s="21"/>
      <c r="AK122" s="21"/>
      <c r="AL122" s="49">
        <v>3400814.62</v>
      </c>
      <c r="AM122" s="50">
        <v>0.030017378317350688</v>
      </c>
      <c r="AN122" s="51">
        <v>18</v>
      </c>
      <c r="AO122" s="50">
        <v>0.008050089445438283</v>
      </c>
      <c r="AP122" s="21"/>
    </row>
    <row r="123" spans="1:42" ht="18">
      <c r="A123" s="19" t="s">
        <v>61</v>
      </c>
      <c r="B123" s="49">
        <v>4432719.65</v>
      </c>
      <c r="C123" s="50">
        <v>0.028881267587462064</v>
      </c>
      <c r="D123" s="51">
        <v>21</v>
      </c>
      <c r="E123" s="50">
        <v>0.0069010844561288205</v>
      </c>
      <c r="F123" s="21"/>
      <c r="G123" s="21"/>
      <c r="H123" s="49">
        <v>4637302.42</v>
      </c>
      <c r="I123" s="50">
        <v>0.031452954271048834</v>
      </c>
      <c r="J123" s="51">
        <v>22</v>
      </c>
      <c r="K123" s="50">
        <v>0.0074374577417173765</v>
      </c>
      <c r="L123" s="21"/>
      <c r="M123" s="21"/>
      <c r="N123" s="49">
        <v>3597623.95</v>
      </c>
      <c r="O123" s="50">
        <v>0.025504213792704893</v>
      </c>
      <c r="P123" s="51">
        <v>17</v>
      </c>
      <c r="Q123" s="50">
        <v>0.006097560975609756</v>
      </c>
      <c r="R123" s="21"/>
      <c r="S123" s="21"/>
      <c r="T123" s="49">
        <v>3174293.89</v>
      </c>
      <c r="U123" s="50">
        <v>0.024010326949619007</v>
      </c>
      <c r="V123" s="51">
        <v>15</v>
      </c>
      <c r="W123" s="50">
        <v>0.0057670126874279125</v>
      </c>
      <c r="X123" s="21"/>
      <c r="Y123" s="21"/>
      <c r="Z123" s="49">
        <v>3370905.63</v>
      </c>
      <c r="AA123" s="50">
        <v>0.026565374891563836</v>
      </c>
      <c r="AB123" s="51">
        <v>16</v>
      </c>
      <c r="AC123" s="50">
        <v>0.006535947712418301</v>
      </c>
      <c r="AD123" s="21"/>
      <c r="AE123" s="21"/>
      <c r="AF123" s="49">
        <v>2947086.56</v>
      </c>
      <c r="AG123" s="50">
        <v>0.024412501482836774</v>
      </c>
      <c r="AH123" s="51">
        <v>14</v>
      </c>
      <c r="AI123" s="50">
        <v>0.005949851253718657</v>
      </c>
      <c r="AJ123" s="21"/>
      <c r="AK123" s="21"/>
      <c r="AL123" s="49">
        <v>2956814.88</v>
      </c>
      <c r="AM123" s="50">
        <v>0.026098403113584547</v>
      </c>
      <c r="AN123" s="51">
        <v>14</v>
      </c>
      <c r="AO123" s="50">
        <v>0.006261180679785331</v>
      </c>
      <c r="AP123" s="21"/>
    </row>
    <row r="124" spans="1:42" ht="18">
      <c r="A124" s="19" t="s">
        <v>62</v>
      </c>
      <c r="B124" s="49">
        <v>3344609.76</v>
      </c>
      <c r="C124" s="50">
        <v>0.02179171639113186</v>
      </c>
      <c r="D124" s="51">
        <v>14</v>
      </c>
      <c r="E124" s="50">
        <v>0.004600722970752547</v>
      </c>
      <c r="F124" s="21"/>
      <c r="G124" s="21"/>
      <c r="H124" s="49">
        <v>2843152.7</v>
      </c>
      <c r="I124" s="50">
        <v>0.01928395945734094</v>
      </c>
      <c r="J124" s="51">
        <v>12</v>
      </c>
      <c r="K124" s="50">
        <v>0.004056795131845842</v>
      </c>
      <c r="L124" s="21"/>
      <c r="M124" s="21"/>
      <c r="N124" s="49">
        <v>2590795.92</v>
      </c>
      <c r="O124" s="50">
        <v>0.018366625849527037</v>
      </c>
      <c r="P124" s="51">
        <v>11</v>
      </c>
      <c r="Q124" s="50">
        <v>0.003945480631276901</v>
      </c>
      <c r="R124" s="21"/>
      <c r="S124" s="21"/>
      <c r="T124" s="49">
        <v>2358039.15</v>
      </c>
      <c r="U124" s="50">
        <v>0.017836184333739086</v>
      </c>
      <c r="V124" s="51">
        <v>10</v>
      </c>
      <c r="W124" s="50">
        <v>0.0038446751249519417</v>
      </c>
      <c r="X124" s="21"/>
      <c r="Y124" s="21"/>
      <c r="Z124" s="49">
        <v>2124352.57</v>
      </c>
      <c r="AA124" s="50">
        <v>0.016741561057556843</v>
      </c>
      <c r="AB124" s="51">
        <v>9</v>
      </c>
      <c r="AC124" s="50">
        <v>0.003676470588235294</v>
      </c>
      <c r="AD124" s="21"/>
      <c r="AE124" s="21"/>
      <c r="AF124" s="49">
        <v>2121648.18</v>
      </c>
      <c r="AG124" s="50">
        <v>0.017574895845715484</v>
      </c>
      <c r="AH124" s="51">
        <v>9</v>
      </c>
      <c r="AI124" s="50">
        <v>0.003824904377390565</v>
      </c>
      <c r="AJ124" s="21"/>
      <c r="AK124" s="21"/>
      <c r="AL124" s="49">
        <v>1894829.82</v>
      </c>
      <c r="AM124" s="50">
        <v>0.016724764478322992</v>
      </c>
      <c r="AN124" s="51">
        <v>8</v>
      </c>
      <c r="AO124" s="50">
        <v>0.0035778175313059034</v>
      </c>
      <c r="AP124" s="21"/>
    </row>
    <row r="125" spans="1:42" ht="18">
      <c r="A125" s="19" t="s">
        <v>63</v>
      </c>
      <c r="B125" s="49">
        <v>4740669.87</v>
      </c>
      <c r="C125" s="50">
        <v>0.030887709097345905</v>
      </c>
      <c r="D125" s="51">
        <v>14</v>
      </c>
      <c r="E125" s="50">
        <v>0.004600722970752547</v>
      </c>
      <c r="F125" s="21"/>
      <c r="G125" s="21"/>
      <c r="H125" s="49">
        <v>4775460.11</v>
      </c>
      <c r="I125" s="50">
        <v>0.0323900222282781</v>
      </c>
      <c r="J125" s="51">
        <v>14</v>
      </c>
      <c r="K125" s="50">
        <v>0.004732927653820149</v>
      </c>
      <c r="L125" s="21"/>
      <c r="M125" s="21"/>
      <c r="N125" s="49">
        <v>4793315.48</v>
      </c>
      <c r="O125" s="50">
        <v>0.03398068960981925</v>
      </c>
      <c r="P125" s="51">
        <v>14</v>
      </c>
      <c r="Q125" s="50">
        <v>0.005021520803443328</v>
      </c>
      <c r="R125" s="21"/>
      <c r="S125" s="21"/>
      <c r="T125" s="49">
        <v>5368624.69</v>
      </c>
      <c r="U125" s="50">
        <v>0.04060822297607011</v>
      </c>
      <c r="V125" s="51">
        <v>16</v>
      </c>
      <c r="W125" s="50">
        <v>0.006151480199923107</v>
      </c>
      <c r="X125" s="21"/>
      <c r="Y125" s="21"/>
      <c r="Z125" s="49">
        <v>5356088.54</v>
      </c>
      <c r="AA125" s="50">
        <v>0.04221017009530131</v>
      </c>
      <c r="AB125" s="51">
        <v>16</v>
      </c>
      <c r="AC125" s="50">
        <v>0.006535947712418301</v>
      </c>
      <c r="AD125" s="21"/>
      <c r="AE125" s="21"/>
      <c r="AF125" s="49">
        <v>5356430.07</v>
      </c>
      <c r="AG125" s="50">
        <v>0.04437055185328065</v>
      </c>
      <c r="AH125" s="51">
        <v>16</v>
      </c>
      <c r="AI125" s="50">
        <v>0.006799830004249894</v>
      </c>
      <c r="AJ125" s="21"/>
      <c r="AK125" s="21"/>
      <c r="AL125" s="49">
        <v>5344382.94</v>
      </c>
      <c r="AM125" s="50">
        <v>0.04717233442814796</v>
      </c>
      <c r="AN125" s="51">
        <v>16</v>
      </c>
      <c r="AO125" s="50">
        <v>0.007155635062611807</v>
      </c>
      <c r="AP125" s="21"/>
    </row>
    <row r="126" spans="1:42" ht="18">
      <c r="A126" s="19"/>
      <c r="B126" s="49"/>
      <c r="C126" s="50"/>
      <c r="D126" s="51"/>
      <c r="E126" s="50"/>
      <c r="F126" s="21"/>
      <c r="G126" s="21"/>
      <c r="H126" s="49"/>
      <c r="I126" s="50"/>
      <c r="J126" s="51"/>
      <c r="K126" s="50"/>
      <c r="L126" s="21"/>
      <c r="M126" s="21"/>
      <c r="N126" s="49"/>
      <c r="O126" s="50"/>
      <c r="P126" s="51"/>
      <c r="Q126" s="50"/>
      <c r="R126" s="21"/>
      <c r="S126" s="21"/>
      <c r="T126" s="49"/>
      <c r="U126" s="50"/>
      <c r="V126" s="51"/>
      <c r="W126" s="50"/>
      <c r="X126" s="21"/>
      <c r="Y126" s="21"/>
      <c r="Z126" s="49"/>
      <c r="AA126" s="50"/>
      <c r="AB126" s="51"/>
      <c r="AC126" s="50"/>
      <c r="AD126" s="21"/>
      <c r="AE126" s="21"/>
      <c r="AF126" s="49"/>
      <c r="AG126" s="50"/>
      <c r="AH126" s="51"/>
      <c r="AI126" s="50"/>
      <c r="AJ126" s="21"/>
      <c r="AK126" s="21"/>
      <c r="AL126" s="49"/>
      <c r="AM126" s="50"/>
      <c r="AN126" s="51"/>
      <c r="AO126" s="50"/>
      <c r="AP126" s="21"/>
    </row>
    <row r="127" spans="1:42" ht="18.75" thickBot="1">
      <c r="A127" s="19"/>
      <c r="B127" s="52">
        <f>SUM(B108:B126)</f>
        <v>153480785.99999997</v>
      </c>
      <c r="C127" s="53"/>
      <c r="D127" s="54">
        <f>SUM(D108:D126)</f>
        <v>3043</v>
      </c>
      <c r="E127" s="53"/>
      <c r="F127" s="26"/>
      <c r="G127" s="26"/>
      <c r="H127" s="52">
        <f>SUM(H108:H126)</f>
        <v>147436147.97000003</v>
      </c>
      <c r="I127" s="53"/>
      <c r="J127" s="54">
        <f>SUM(J108:J126)</f>
        <v>2958</v>
      </c>
      <c r="K127" s="53"/>
      <c r="L127" s="26"/>
      <c r="M127" s="26"/>
      <c r="N127" s="52">
        <f>SUM(N108:N126)</f>
        <v>141059982.45</v>
      </c>
      <c r="O127" s="53"/>
      <c r="P127" s="54">
        <f>SUM(P108:P126)</f>
        <v>2788</v>
      </c>
      <c r="Q127" s="53"/>
      <c r="R127" s="26"/>
      <c r="S127" s="26"/>
      <c r="T127" s="52">
        <f>SUM(T108:T126)</f>
        <v>132205358.82999998</v>
      </c>
      <c r="U127" s="53"/>
      <c r="V127" s="54">
        <f>SUM(V108:V126)</f>
        <v>2601</v>
      </c>
      <c r="W127" s="53"/>
      <c r="X127" s="26"/>
      <c r="Y127" s="26"/>
      <c r="Z127" s="52">
        <f>SUM(Z108:Z126)</f>
        <v>126890948.97999999</v>
      </c>
      <c r="AA127" s="53"/>
      <c r="AB127" s="54">
        <f>SUM(AB108:AB126)</f>
        <v>2448</v>
      </c>
      <c r="AC127" s="53"/>
      <c r="AD127" s="26"/>
      <c r="AE127" s="26"/>
      <c r="AF127" s="52">
        <f>SUM(AF108:AF126)</f>
        <v>120720384.26999998</v>
      </c>
      <c r="AG127" s="53"/>
      <c r="AH127" s="54">
        <f>SUM(AH108:AH126)</f>
        <v>2353</v>
      </c>
      <c r="AI127" s="53"/>
      <c r="AJ127" s="26"/>
      <c r="AK127" s="26"/>
      <c r="AL127" s="52">
        <f>SUM(AL108:AL126)</f>
        <v>113294858.19999999</v>
      </c>
      <c r="AM127" s="53"/>
      <c r="AN127" s="54">
        <f>SUM(AN108:AN126)</f>
        <v>2236</v>
      </c>
      <c r="AO127" s="53"/>
      <c r="AP127" s="26"/>
    </row>
    <row r="128" spans="1:42" ht="18.75" thickTop="1">
      <c r="A128" s="19"/>
      <c r="B128" s="18"/>
      <c r="C128" s="21"/>
      <c r="D128" s="20"/>
      <c r="E128" s="21"/>
      <c r="F128" s="21"/>
      <c r="G128" s="21"/>
      <c r="H128" s="18"/>
      <c r="I128" s="21"/>
      <c r="J128" s="20"/>
      <c r="K128" s="21"/>
      <c r="L128" s="21"/>
      <c r="M128" s="21"/>
      <c r="N128" s="18"/>
      <c r="O128" s="21"/>
      <c r="P128" s="20"/>
      <c r="Q128" s="21"/>
      <c r="R128" s="21"/>
      <c r="S128" s="21"/>
      <c r="T128" s="18"/>
      <c r="U128" s="21"/>
      <c r="V128" s="20"/>
      <c r="W128" s="21"/>
      <c r="X128" s="21"/>
      <c r="Y128" s="21"/>
      <c r="Z128" s="18"/>
      <c r="AA128" s="21"/>
      <c r="AB128" s="20"/>
      <c r="AC128" s="21"/>
      <c r="AD128" s="21"/>
      <c r="AE128" s="21"/>
      <c r="AF128" s="18"/>
      <c r="AG128" s="21"/>
      <c r="AH128" s="20"/>
      <c r="AI128" s="21"/>
      <c r="AJ128" s="21"/>
      <c r="AK128" s="21"/>
      <c r="AL128" s="18"/>
      <c r="AM128" s="21"/>
      <c r="AN128" s="20"/>
      <c r="AO128" s="21"/>
      <c r="AP128" s="21"/>
    </row>
    <row r="129" spans="1:42" ht="18">
      <c r="A129" s="19"/>
      <c r="B129" s="19"/>
      <c r="C129" s="18"/>
      <c r="D129" s="21"/>
      <c r="E129" s="20"/>
      <c r="F129" s="21"/>
      <c r="G129" s="21"/>
      <c r="H129" s="19"/>
      <c r="I129" s="18"/>
      <c r="J129" s="21"/>
      <c r="K129" s="20"/>
      <c r="L129" s="21"/>
      <c r="M129" s="21"/>
      <c r="N129" s="19"/>
      <c r="O129" s="18"/>
      <c r="P129" s="21"/>
      <c r="Q129" s="20"/>
      <c r="R129" s="21"/>
      <c r="S129" s="21"/>
      <c r="T129" s="19"/>
      <c r="U129" s="18"/>
      <c r="V129" s="21"/>
      <c r="W129" s="20"/>
      <c r="X129" s="21"/>
      <c r="Y129" s="21"/>
      <c r="Z129" s="19"/>
      <c r="AA129" s="18"/>
      <c r="AB129" s="21"/>
      <c r="AC129" s="20"/>
      <c r="AD129" s="21"/>
      <c r="AE129" s="21"/>
      <c r="AF129" s="19"/>
      <c r="AG129" s="18"/>
      <c r="AH129" s="21"/>
      <c r="AI129" s="20"/>
      <c r="AJ129" s="21"/>
      <c r="AK129" s="21"/>
      <c r="AL129" s="19"/>
      <c r="AM129" s="18"/>
      <c r="AN129" s="21"/>
      <c r="AO129" s="20"/>
      <c r="AP129" s="21"/>
    </row>
    <row r="130" spans="1:42" ht="18">
      <c r="A130" s="22" t="s">
        <v>96</v>
      </c>
      <c r="B130" s="22"/>
      <c r="C130" s="27">
        <f>+B127/D127</f>
        <v>50437.326979953985</v>
      </c>
      <c r="D130" s="21"/>
      <c r="E130" s="20"/>
      <c r="F130" s="21"/>
      <c r="G130" s="21"/>
      <c r="H130" s="22" t="s">
        <v>96</v>
      </c>
      <c r="I130" s="27">
        <f>+H127/J127</f>
        <v>49843.187278566606</v>
      </c>
      <c r="J130" s="21"/>
      <c r="K130" s="20"/>
      <c r="L130" s="21"/>
      <c r="M130" s="21"/>
      <c r="N130" s="22" t="s">
        <v>96</v>
      </c>
      <c r="O130" s="27">
        <f>+N127/P127</f>
        <v>50595.40260043041</v>
      </c>
      <c r="P130" s="21"/>
      <c r="Q130" s="20"/>
      <c r="R130" s="21"/>
      <c r="S130" s="21"/>
      <c r="T130" s="22" t="s">
        <v>96</v>
      </c>
      <c r="U130" s="27">
        <f>+T127/V127</f>
        <v>50828.66544790465</v>
      </c>
      <c r="V130" s="21"/>
      <c r="W130" s="20"/>
      <c r="X130" s="21"/>
      <c r="Y130" s="21"/>
      <c r="Z130" s="22" t="s">
        <v>96</v>
      </c>
      <c r="AA130" s="27">
        <f>+Z127/AB127</f>
        <v>51834.53798202614</v>
      </c>
      <c r="AB130" s="21"/>
      <c r="AC130" s="20"/>
      <c r="AD130" s="21"/>
      <c r="AE130" s="21"/>
      <c r="AF130" s="22" t="s">
        <v>96</v>
      </c>
      <c r="AG130" s="27">
        <f>+AF127/AH127</f>
        <v>51304.88069273267</v>
      </c>
      <c r="AH130" s="21"/>
      <c r="AI130" s="20"/>
      <c r="AJ130" s="21"/>
      <c r="AK130" s="21"/>
      <c r="AL130" s="22" t="s">
        <v>96</v>
      </c>
      <c r="AM130" s="27">
        <f>+AL127/AN127</f>
        <v>50668.541234347045</v>
      </c>
      <c r="AN130" s="21"/>
      <c r="AO130" s="20"/>
      <c r="AP130" s="21"/>
    </row>
    <row r="131" spans="1:42" ht="18">
      <c r="A131" s="19"/>
      <c r="B131" s="19"/>
      <c r="C131" s="18"/>
      <c r="D131" s="21"/>
      <c r="E131" s="20"/>
      <c r="F131" s="21"/>
      <c r="G131" s="21"/>
      <c r="H131" s="19"/>
      <c r="I131" s="18"/>
      <c r="J131" s="21"/>
      <c r="K131" s="20"/>
      <c r="L131" s="21"/>
      <c r="M131" s="21"/>
      <c r="N131" s="19"/>
      <c r="O131" s="18"/>
      <c r="P131" s="21"/>
      <c r="Q131" s="20"/>
      <c r="R131" s="21"/>
      <c r="S131" s="21"/>
      <c r="T131" s="19"/>
      <c r="U131" s="18"/>
      <c r="V131" s="21"/>
      <c r="W131" s="20"/>
      <c r="X131" s="21"/>
      <c r="Y131" s="21"/>
      <c r="Z131" s="19"/>
      <c r="AA131" s="18"/>
      <c r="AB131" s="21"/>
      <c r="AC131" s="20"/>
      <c r="AD131" s="21"/>
      <c r="AE131" s="21"/>
      <c r="AF131" s="19"/>
      <c r="AG131" s="18"/>
      <c r="AH131" s="21"/>
      <c r="AI131" s="20"/>
      <c r="AJ131" s="21"/>
      <c r="AK131" s="21"/>
      <c r="AL131" s="19"/>
      <c r="AM131" s="18"/>
      <c r="AN131" s="21"/>
      <c r="AO131" s="20"/>
      <c r="AP131" s="21"/>
    </row>
    <row r="132" spans="1:42" ht="18">
      <c r="A132" s="19"/>
      <c r="B132" s="19"/>
      <c r="C132" s="18"/>
      <c r="D132" s="21"/>
      <c r="E132" s="20"/>
      <c r="F132" s="21"/>
      <c r="G132" s="21"/>
      <c r="H132" s="19"/>
      <c r="I132" s="18"/>
      <c r="J132" s="21"/>
      <c r="K132" s="20"/>
      <c r="L132" s="21"/>
      <c r="M132" s="21"/>
      <c r="N132" s="19"/>
      <c r="O132" s="18"/>
      <c r="P132" s="21"/>
      <c r="Q132" s="20"/>
      <c r="R132" s="21"/>
      <c r="S132" s="21"/>
      <c r="T132" s="19"/>
      <c r="U132" s="18"/>
      <c r="V132" s="21"/>
      <c r="W132" s="20"/>
      <c r="X132" s="21"/>
      <c r="Y132" s="21"/>
      <c r="Z132" s="19"/>
      <c r="AA132" s="18"/>
      <c r="AB132" s="21"/>
      <c r="AC132" s="20"/>
      <c r="AD132" s="21"/>
      <c r="AE132" s="21"/>
      <c r="AF132" s="19"/>
      <c r="AG132" s="18"/>
      <c r="AH132" s="21"/>
      <c r="AI132" s="20"/>
      <c r="AJ132" s="21"/>
      <c r="AK132" s="21"/>
      <c r="AL132" s="19"/>
      <c r="AM132" s="18"/>
      <c r="AN132" s="21"/>
      <c r="AO132" s="20"/>
      <c r="AP132" s="21"/>
    </row>
    <row r="133" spans="1:42" ht="18.75">
      <c r="A133" s="17" t="s">
        <v>97</v>
      </c>
      <c r="B133" s="17"/>
      <c r="C133" s="18"/>
      <c r="D133" s="21"/>
      <c r="E133" s="20"/>
      <c r="F133" s="21"/>
      <c r="G133" s="21"/>
      <c r="H133" s="17" t="s">
        <v>97</v>
      </c>
      <c r="I133" s="18"/>
      <c r="J133" s="21"/>
      <c r="K133" s="20"/>
      <c r="L133" s="21"/>
      <c r="M133" s="21"/>
      <c r="N133" s="17" t="s">
        <v>97</v>
      </c>
      <c r="O133" s="18"/>
      <c r="P133" s="21"/>
      <c r="Q133" s="20"/>
      <c r="R133" s="21"/>
      <c r="S133" s="21"/>
      <c r="T133" s="17" t="s">
        <v>97</v>
      </c>
      <c r="U133" s="18"/>
      <c r="V133" s="21"/>
      <c r="W133" s="20"/>
      <c r="X133" s="21"/>
      <c r="Y133" s="21"/>
      <c r="Z133" s="17" t="s">
        <v>97</v>
      </c>
      <c r="AA133" s="18"/>
      <c r="AB133" s="21"/>
      <c r="AC133" s="20"/>
      <c r="AD133" s="21"/>
      <c r="AE133" s="21"/>
      <c r="AF133" s="17" t="s">
        <v>97</v>
      </c>
      <c r="AG133" s="18"/>
      <c r="AH133" s="21"/>
      <c r="AI133" s="20"/>
      <c r="AJ133" s="21"/>
      <c r="AK133" s="21"/>
      <c r="AL133" s="17" t="s">
        <v>97</v>
      </c>
      <c r="AM133" s="18"/>
      <c r="AN133" s="21"/>
      <c r="AO133" s="20"/>
      <c r="AP133" s="21"/>
    </row>
    <row r="134" spans="1:42" ht="18">
      <c r="A134" s="19"/>
      <c r="B134" s="19"/>
      <c r="C134" s="18"/>
      <c r="D134" s="21"/>
      <c r="E134" s="20"/>
      <c r="F134" s="21"/>
      <c r="G134" s="21"/>
      <c r="H134" s="19"/>
      <c r="I134" s="18"/>
      <c r="J134" s="21"/>
      <c r="K134" s="20"/>
      <c r="L134" s="21"/>
      <c r="M134" s="21"/>
      <c r="N134" s="19"/>
      <c r="O134" s="18"/>
      <c r="P134" s="21"/>
      <c r="Q134" s="20"/>
      <c r="R134" s="21"/>
      <c r="S134" s="21"/>
      <c r="T134" s="19"/>
      <c r="U134" s="18"/>
      <c r="V134" s="21"/>
      <c r="W134" s="20"/>
      <c r="X134" s="21"/>
      <c r="Y134" s="21"/>
      <c r="Z134" s="19"/>
      <c r="AA134" s="18"/>
      <c r="AB134" s="21"/>
      <c r="AC134" s="20"/>
      <c r="AD134" s="21"/>
      <c r="AE134" s="21"/>
      <c r="AF134" s="19"/>
      <c r="AG134" s="18"/>
      <c r="AH134" s="21"/>
      <c r="AI134" s="20"/>
      <c r="AJ134" s="21"/>
      <c r="AK134" s="21"/>
      <c r="AL134" s="19"/>
      <c r="AM134" s="18"/>
      <c r="AN134" s="21"/>
      <c r="AO134" s="20"/>
      <c r="AP134" s="21"/>
    </row>
    <row r="135" spans="1:42" ht="54">
      <c r="A135" s="33" t="s">
        <v>95</v>
      </c>
      <c r="B135" s="34" t="s">
        <v>83</v>
      </c>
      <c r="C135" s="35" t="s">
        <v>84</v>
      </c>
      <c r="D135" s="36" t="s">
        <v>85</v>
      </c>
      <c r="E135" s="35" t="s">
        <v>84</v>
      </c>
      <c r="F135" s="38"/>
      <c r="G135" s="38"/>
      <c r="H135" s="34" t="s">
        <v>83</v>
      </c>
      <c r="I135" s="35" t="s">
        <v>84</v>
      </c>
      <c r="J135" s="36" t="s">
        <v>85</v>
      </c>
      <c r="K135" s="35" t="s">
        <v>84</v>
      </c>
      <c r="L135" s="38"/>
      <c r="M135" s="38"/>
      <c r="N135" s="34" t="s">
        <v>83</v>
      </c>
      <c r="O135" s="35" t="s">
        <v>84</v>
      </c>
      <c r="P135" s="36" t="s">
        <v>85</v>
      </c>
      <c r="Q135" s="35" t="s">
        <v>84</v>
      </c>
      <c r="R135" s="38"/>
      <c r="S135" s="38"/>
      <c r="T135" s="34" t="s">
        <v>83</v>
      </c>
      <c r="U135" s="35" t="s">
        <v>84</v>
      </c>
      <c r="V135" s="36" t="s">
        <v>85</v>
      </c>
      <c r="W135" s="35" t="s">
        <v>84</v>
      </c>
      <c r="X135" s="38"/>
      <c r="Y135" s="38"/>
      <c r="Z135" s="34" t="s">
        <v>83</v>
      </c>
      <c r="AA135" s="35" t="s">
        <v>84</v>
      </c>
      <c r="AB135" s="36" t="s">
        <v>85</v>
      </c>
      <c r="AC135" s="35" t="s">
        <v>84</v>
      </c>
      <c r="AD135" s="38"/>
      <c r="AE135" s="38"/>
      <c r="AF135" s="34" t="s">
        <v>83</v>
      </c>
      <c r="AG135" s="35" t="s">
        <v>84</v>
      </c>
      <c r="AH135" s="36" t="s">
        <v>85</v>
      </c>
      <c r="AI135" s="35" t="s">
        <v>84</v>
      </c>
      <c r="AJ135" s="38"/>
      <c r="AK135" s="38"/>
      <c r="AL135" s="34" t="s">
        <v>83</v>
      </c>
      <c r="AM135" s="35" t="s">
        <v>84</v>
      </c>
      <c r="AN135" s="36" t="s">
        <v>85</v>
      </c>
      <c r="AO135" s="35" t="s">
        <v>84</v>
      </c>
      <c r="AP135" s="38"/>
    </row>
    <row r="136" spans="1:42" ht="18">
      <c r="A136" s="19"/>
      <c r="B136" s="18"/>
      <c r="C136" s="21"/>
      <c r="D136" s="20"/>
      <c r="E136" s="21"/>
      <c r="F136" s="21"/>
      <c r="G136" s="21"/>
      <c r="H136" s="18"/>
      <c r="I136" s="21"/>
      <c r="J136" s="20"/>
      <c r="K136" s="21"/>
      <c r="L136" s="21"/>
      <c r="M136" s="21"/>
      <c r="N136" s="18"/>
      <c r="O136" s="21"/>
      <c r="P136" s="20"/>
      <c r="Q136" s="21"/>
      <c r="R136" s="21"/>
      <c r="S136" s="21"/>
      <c r="T136" s="18"/>
      <c r="U136" s="21"/>
      <c r="V136" s="20"/>
      <c r="W136" s="21"/>
      <c r="X136" s="21"/>
      <c r="Y136" s="21"/>
      <c r="Z136" s="18"/>
      <c r="AA136" s="21"/>
      <c r="AB136" s="20"/>
      <c r="AC136" s="21"/>
      <c r="AD136" s="21"/>
      <c r="AE136" s="21"/>
      <c r="AF136" s="18"/>
      <c r="AG136" s="21"/>
      <c r="AH136" s="20"/>
      <c r="AI136" s="21"/>
      <c r="AJ136" s="21"/>
      <c r="AK136" s="21"/>
      <c r="AL136" s="18"/>
      <c r="AM136" s="21"/>
      <c r="AN136" s="20"/>
      <c r="AO136" s="21"/>
      <c r="AP136" s="21"/>
    </row>
    <row r="137" spans="1:42" ht="18">
      <c r="A137" s="19" t="s">
        <v>64</v>
      </c>
      <c r="B137" s="49">
        <v>100307873.64000003</v>
      </c>
      <c r="C137" s="50">
        <v>0.6535532965018828</v>
      </c>
      <c r="D137" s="51">
        <v>1845</v>
      </c>
      <c r="E137" s="50">
        <v>0.6063095629313178</v>
      </c>
      <c r="F137" s="21"/>
      <c r="G137" s="21"/>
      <c r="H137" s="49">
        <v>96073066.82000001</v>
      </c>
      <c r="I137" s="50">
        <v>0.6516249111415254</v>
      </c>
      <c r="J137" s="51">
        <v>1786</v>
      </c>
      <c r="K137" s="50">
        <v>0.6037863421230562</v>
      </c>
      <c r="L137" s="21"/>
      <c r="M137" s="21"/>
      <c r="N137" s="49">
        <v>91687411.86000001</v>
      </c>
      <c r="O137" s="50">
        <v>0.6499888222550961</v>
      </c>
      <c r="P137" s="51">
        <v>1693</v>
      </c>
      <c r="Q137" s="50">
        <v>0.607245337159254</v>
      </c>
      <c r="R137" s="21"/>
      <c r="S137" s="21"/>
      <c r="T137" s="49">
        <v>86147495.04000005</v>
      </c>
      <c r="U137" s="50">
        <v>0.6516187830992175</v>
      </c>
      <c r="V137" s="51">
        <v>1573</v>
      </c>
      <c r="W137" s="50">
        <v>0.6047673971549404</v>
      </c>
      <c r="X137" s="21"/>
      <c r="Y137" s="21"/>
      <c r="Z137" s="49">
        <v>83130665.22999994</v>
      </c>
      <c r="AA137" s="50">
        <v>0.6551347113268317</v>
      </c>
      <c r="AB137" s="51">
        <v>1486</v>
      </c>
      <c r="AC137" s="50">
        <v>0.6070261437908496</v>
      </c>
      <c r="AD137" s="21"/>
      <c r="AE137" s="21"/>
      <c r="AF137" s="49">
        <v>78826123.59999993</v>
      </c>
      <c r="AG137" s="50">
        <v>0.6529644854650195</v>
      </c>
      <c r="AH137" s="51">
        <v>1428</v>
      </c>
      <c r="AI137" s="50">
        <v>0.606884827879303</v>
      </c>
      <c r="AJ137" s="21"/>
      <c r="AK137" s="21"/>
      <c r="AL137" s="49">
        <v>74666326.44999985</v>
      </c>
      <c r="AM137" s="50">
        <v>0.6590442641111842</v>
      </c>
      <c r="AN137" s="51">
        <v>1375</v>
      </c>
      <c r="AO137" s="50">
        <v>0.6149373881932021</v>
      </c>
      <c r="AP137" s="21"/>
    </row>
    <row r="138" spans="1:42" ht="18">
      <c r="A138" s="19" t="s">
        <v>65</v>
      </c>
      <c r="B138" s="49">
        <v>51667929.02999999</v>
      </c>
      <c r="C138" s="50">
        <v>0.33664102443415933</v>
      </c>
      <c r="D138" s="51">
        <v>1163</v>
      </c>
      <c r="E138" s="50">
        <v>0.38218862964180084</v>
      </c>
      <c r="F138" s="21"/>
      <c r="G138" s="21"/>
      <c r="H138" s="49">
        <v>50136997.799999945</v>
      </c>
      <c r="I138" s="50">
        <v>0.34005905939838943</v>
      </c>
      <c r="J138" s="51">
        <v>1138</v>
      </c>
      <c r="K138" s="50">
        <v>0.38471940500338064</v>
      </c>
      <c r="L138" s="21"/>
      <c r="M138" s="21"/>
      <c r="N138" s="49">
        <v>47796532.87999996</v>
      </c>
      <c r="O138" s="50">
        <v>0.3388383583341355</v>
      </c>
      <c r="P138" s="51">
        <v>1058</v>
      </c>
      <c r="Q138" s="50">
        <v>0.3794835007173601</v>
      </c>
      <c r="R138" s="21"/>
      <c r="S138" s="21"/>
      <c r="T138" s="49">
        <v>44590774.10000004</v>
      </c>
      <c r="U138" s="50">
        <v>0.3372841652911991</v>
      </c>
      <c r="V138" s="51">
        <v>993</v>
      </c>
      <c r="W138" s="50">
        <v>0.3817762399077278</v>
      </c>
      <c r="X138" s="21"/>
      <c r="Y138" s="21"/>
      <c r="Z138" s="49">
        <v>42526239.89999993</v>
      </c>
      <c r="AA138" s="50">
        <v>0.33514005720536283</v>
      </c>
      <c r="AB138" s="51">
        <v>929</v>
      </c>
      <c r="AC138" s="50">
        <v>0.37949346405228757</v>
      </c>
      <c r="AD138" s="21"/>
      <c r="AE138" s="21"/>
      <c r="AF138" s="49">
        <v>40726320.56999999</v>
      </c>
      <c r="AG138" s="50">
        <v>0.3373607598772434</v>
      </c>
      <c r="AH138" s="51">
        <v>894</v>
      </c>
      <c r="AI138" s="50">
        <v>0.37994050148746283</v>
      </c>
      <c r="AJ138" s="21"/>
      <c r="AK138" s="21"/>
      <c r="AL138" s="49">
        <v>37596537.21999998</v>
      </c>
      <c r="AM138" s="50">
        <v>0.3318468094432906</v>
      </c>
      <c r="AN138" s="51">
        <v>833</v>
      </c>
      <c r="AO138" s="50">
        <v>0.3725402504472272</v>
      </c>
      <c r="AP138" s="21"/>
    </row>
    <row r="139" spans="1:42" ht="18">
      <c r="A139" s="19" t="s">
        <v>66</v>
      </c>
      <c r="B139" s="49">
        <v>1504983.33</v>
      </c>
      <c r="C139" s="50">
        <v>0.009805679063957878</v>
      </c>
      <c r="D139" s="51">
        <v>35</v>
      </c>
      <c r="E139" s="50">
        <v>0.011501807426881366</v>
      </c>
      <c r="F139" s="21"/>
      <c r="G139" s="21"/>
      <c r="H139" s="49">
        <v>1226083.35</v>
      </c>
      <c r="I139" s="50">
        <v>0.0083160294600852</v>
      </c>
      <c r="J139" s="51">
        <v>34</v>
      </c>
      <c r="K139" s="50">
        <v>0.011494252873563218</v>
      </c>
      <c r="L139" s="21"/>
      <c r="M139" s="21"/>
      <c r="N139" s="49">
        <v>1576037.71</v>
      </c>
      <c r="O139" s="50">
        <v>0.011172819410768335</v>
      </c>
      <c r="P139" s="51">
        <v>37</v>
      </c>
      <c r="Q139" s="50">
        <v>0.01327116212338594</v>
      </c>
      <c r="R139" s="21"/>
      <c r="S139" s="21"/>
      <c r="T139" s="49">
        <v>1467089.69</v>
      </c>
      <c r="U139" s="50">
        <v>0.011097051609583373</v>
      </c>
      <c r="V139" s="51">
        <v>35</v>
      </c>
      <c r="W139" s="50">
        <v>0.013456362937331795</v>
      </c>
      <c r="X139" s="21"/>
      <c r="Y139" s="21"/>
      <c r="Z139" s="49">
        <v>1234043.85</v>
      </c>
      <c r="AA139" s="50">
        <v>0.009725231467805523</v>
      </c>
      <c r="AB139" s="51">
        <v>33</v>
      </c>
      <c r="AC139" s="50">
        <v>0.013480392156862746</v>
      </c>
      <c r="AD139" s="21"/>
      <c r="AE139" s="21"/>
      <c r="AF139" s="49">
        <v>1167940.1</v>
      </c>
      <c r="AG139" s="50">
        <v>0.009674754657737148</v>
      </c>
      <c r="AH139" s="51">
        <v>31</v>
      </c>
      <c r="AI139" s="50">
        <v>0.01317467063323417</v>
      </c>
      <c r="AJ139" s="21"/>
      <c r="AK139" s="21"/>
      <c r="AL139" s="49">
        <v>1031994.53</v>
      </c>
      <c r="AM139" s="50">
        <v>0.009108926445525146</v>
      </c>
      <c r="AN139" s="51">
        <v>28</v>
      </c>
      <c r="AO139" s="50">
        <v>0.012522361359570662</v>
      </c>
      <c r="AP139" s="21"/>
    </row>
    <row r="140" spans="1:42" ht="18">
      <c r="A140" s="19"/>
      <c r="B140" s="49"/>
      <c r="C140" s="50"/>
      <c r="D140" s="51"/>
      <c r="E140" s="50"/>
      <c r="F140" s="21"/>
      <c r="G140" s="21"/>
      <c r="H140" s="49"/>
      <c r="I140" s="50"/>
      <c r="J140" s="51"/>
      <c r="K140" s="50"/>
      <c r="L140" s="21"/>
      <c r="M140" s="21"/>
      <c r="N140" s="49"/>
      <c r="O140" s="50"/>
      <c r="P140" s="51"/>
      <c r="Q140" s="50"/>
      <c r="R140" s="21"/>
      <c r="S140" s="21"/>
      <c r="T140" s="49"/>
      <c r="U140" s="50"/>
      <c r="V140" s="51"/>
      <c r="W140" s="50"/>
      <c r="X140" s="21"/>
      <c r="Y140" s="21"/>
      <c r="Z140" s="49"/>
      <c r="AA140" s="50"/>
      <c r="AB140" s="51"/>
      <c r="AC140" s="50"/>
      <c r="AD140" s="21"/>
      <c r="AE140" s="21"/>
      <c r="AF140" s="49"/>
      <c r="AG140" s="50"/>
      <c r="AH140" s="51"/>
      <c r="AI140" s="50"/>
      <c r="AJ140" s="21"/>
      <c r="AK140" s="21"/>
      <c r="AL140" s="49"/>
      <c r="AM140" s="50"/>
      <c r="AN140" s="51"/>
      <c r="AO140" s="50"/>
      <c r="AP140" s="21"/>
    </row>
    <row r="141" spans="1:42" ht="18.75" thickBot="1">
      <c r="A141" s="19"/>
      <c r="B141" s="52">
        <f>SUM(B137:B140)</f>
        <v>153480786.00000003</v>
      </c>
      <c r="C141" s="50"/>
      <c r="D141" s="54">
        <f>SUM(D137:D140)</f>
        <v>3043</v>
      </c>
      <c r="E141" s="50"/>
      <c r="F141" s="21"/>
      <c r="G141" s="21"/>
      <c r="H141" s="52">
        <f>SUM(H137:H140)</f>
        <v>147436147.96999994</v>
      </c>
      <c r="I141" s="50"/>
      <c r="J141" s="54">
        <f>SUM(J137:J140)</f>
        <v>2958</v>
      </c>
      <c r="K141" s="50"/>
      <c r="L141" s="21"/>
      <c r="M141" s="21"/>
      <c r="N141" s="52">
        <f>SUM(N137:N140)</f>
        <v>141059982.45</v>
      </c>
      <c r="O141" s="50"/>
      <c r="P141" s="54">
        <f>SUM(P137:P140)</f>
        <v>2788</v>
      </c>
      <c r="Q141" s="50"/>
      <c r="R141" s="21"/>
      <c r="S141" s="21"/>
      <c r="T141" s="52">
        <f>SUM(T137:T140)</f>
        <v>132205358.83000009</v>
      </c>
      <c r="U141" s="50"/>
      <c r="V141" s="54">
        <f>SUM(V137:V140)</f>
        <v>2601</v>
      </c>
      <c r="W141" s="50"/>
      <c r="X141" s="21"/>
      <c r="Y141" s="21"/>
      <c r="Z141" s="52">
        <f>SUM(Z137:Z140)</f>
        <v>126890948.97999987</v>
      </c>
      <c r="AA141" s="50"/>
      <c r="AB141" s="54">
        <f>SUM(AB137:AB140)</f>
        <v>2448</v>
      </c>
      <c r="AC141" s="50"/>
      <c r="AD141" s="21"/>
      <c r="AE141" s="21"/>
      <c r="AF141" s="52">
        <f>SUM(AF137:AF140)</f>
        <v>120720384.26999992</v>
      </c>
      <c r="AG141" s="50"/>
      <c r="AH141" s="54">
        <f>SUM(AH137:AH140)</f>
        <v>2353</v>
      </c>
      <c r="AI141" s="50"/>
      <c r="AJ141" s="21"/>
      <c r="AK141" s="21"/>
      <c r="AL141" s="52">
        <f>SUM(AL137:AL140)</f>
        <v>113294858.19999984</v>
      </c>
      <c r="AM141" s="50"/>
      <c r="AN141" s="54">
        <f>SUM(AN137:AN140)</f>
        <v>2236</v>
      </c>
      <c r="AO141" s="50"/>
      <c r="AP141" s="21"/>
    </row>
    <row r="142" spans="1:42" ht="18.75" thickTop="1">
      <c r="A142" s="19"/>
      <c r="B142" s="18"/>
      <c r="C142" s="21"/>
      <c r="D142" s="20"/>
      <c r="E142" s="21"/>
      <c r="F142" s="21"/>
      <c r="G142" s="21"/>
      <c r="H142" s="18"/>
      <c r="I142" s="21"/>
      <c r="J142" s="20"/>
      <c r="K142" s="21"/>
      <c r="L142" s="21"/>
      <c r="M142" s="21"/>
      <c r="N142" s="18"/>
      <c r="O142" s="21"/>
      <c r="P142" s="20"/>
      <c r="Q142" s="21"/>
      <c r="R142" s="21"/>
      <c r="S142" s="21"/>
      <c r="T142" s="18"/>
      <c r="U142" s="21"/>
      <c r="V142" s="20"/>
      <c r="W142" s="21"/>
      <c r="X142" s="21"/>
      <c r="Y142" s="21"/>
      <c r="Z142" s="18"/>
      <c r="AA142" s="21"/>
      <c r="AB142" s="20"/>
      <c r="AC142" s="21"/>
      <c r="AD142" s="21"/>
      <c r="AE142" s="21"/>
      <c r="AF142" s="18"/>
      <c r="AG142" s="21"/>
      <c r="AH142" s="20"/>
      <c r="AI142" s="21"/>
      <c r="AJ142" s="21"/>
      <c r="AK142" s="21"/>
      <c r="AL142" s="18"/>
      <c r="AM142" s="21"/>
      <c r="AN142" s="20"/>
      <c r="AO142" s="21"/>
      <c r="AP142" s="21"/>
    </row>
    <row r="143" spans="1:42" ht="18">
      <c r="A143" s="19"/>
      <c r="B143" s="18"/>
      <c r="C143" s="21"/>
      <c r="D143" s="20"/>
      <c r="E143" s="21"/>
      <c r="F143" s="21"/>
      <c r="G143" s="21"/>
      <c r="H143" s="18"/>
      <c r="I143" s="21"/>
      <c r="J143" s="20"/>
      <c r="K143" s="21"/>
      <c r="L143" s="21"/>
      <c r="M143" s="21"/>
      <c r="N143" s="18"/>
      <c r="O143" s="21"/>
      <c r="P143" s="20"/>
      <c r="Q143" s="21"/>
      <c r="R143" s="21"/>
      <c r="S143" s="21"/>
      <c r="T143" s="18"/>
      <c r="U143" s="21"/>
      <c r="V143" s="20"/>
      <c r="W143" s="21"/>
      <c r="X143" s="21"/>
      <c r="Y143" s="21"/>
      <c r="Z143" s="18"/>
      <c r="AA143" s="21"/>
      <c r="AB143" s="20"/>
      <c r="AC143" s="21"/>
      <c r="AD143" s="21"/>
      <c r="AE143" s="21"/>
      <c r="AF143" s="18"/>
      <c r="AG143" s="21"/>
      <c r="AH143" s="20"/>
      <c r="AI143" s="21"/>
      <c r="AJ143" s="21"/>
      <c r="AK143" s="21"/>
      <c r="AL143" s="18"/>
      <c r="AM143" s="21"/>
      <c r="AN143" s="20"/>
      <c r="AO143" s="21"/>
      <c r="AP143" s="21"/>
    </row>
    <row r="144" spans="1:42" ht="18">
      <c r="A144" s="19"/>
      <c r="B144" s="19"/>
      <c r="C144" s="18"/>
      <c r="D144" s="21"/>
      <c r="E144" s="20"/>
      <c r="F144" s="21"/>
      <c r="G144" s="21"/>
      <c r="H144" s="19"/>
      <c r="I144" s="18"/>
      <c r="J144" s="21"/>
      <c r="K144" s="20"/>
      <c r="L144" s="21"/>
      <c r="M144" s="21"/>
      <c r="N144" s="19"/>
      <c r="O144" s="18"/>
      <c r="P144" s="21"/>
      <c r="Q144" s="20"/>
      <c r="R144" s="21"/>
      <c r="S144" s="21"/>
      <c r="T144" s="19"/>
      <c r="U144" s="18"/>
      <c r="V144" s="21"/>
      <c r="W144" s="20"/>
      <c r="X144" s="21"/>
      <c r="Y144" s="21"/>
      <c r="Z144" s="19"/>
      <c r="AA144" s="18"/>
      <c r="AB144" s="21"/>
      <c r="AC144" s="20"/>
      <c r="AD144" s="21"/>
      <c r="AE144" s="21"/>
      <c r="AF144" s="19"/>
      <c r="AG144" s="18"/>
      <c r="AH144" s="21"/>
      <c r="AI144" s="20"/>
      <c r="AJ144" s="21"/>
      <c r="AK144" s="21"/>
      <c r="AL144" s="19"/>
      <c r="AM144" s="18"/>
      <c r="AN144" s="21"/>
      <c r="AO144" s="20"/>
      <c r="AP144" s="21"/>
    </row>
    <row r="145" spans="1:42" ht="18.75">
      <c r="A145" s="17" t="s">
        <v>98</v>
      </c>
      <c r="B145" s="17"/>
      <c r="C145" s="18"/>
      <c r="D145" s="21"/>
      <c r="E145" s="20"/>
      <c r="F145" s="21"/>
      <c r="G145" s="21"/>
      <c r="H145" s="17" t="s">
        <v>98</v>
      </c>
      <c r="I145" s="18"/>
      <c r="J145" s="21"/>
      <c r="K145" s="20"/>
      <c r="L145" s="21"/>
      <c r="M145" s="21"/>
      <c r="N145" s="17" t="s">
        <v>98</v>
      </c>
      <c r="O145" s="18"/>
      <c r="P145" s="21"/>
      <c r="Q145" s="20"/>
      <c r="R145" s="21"/>
      <c r="S145" s="21"/>
      <c r="T145" s="17" t="s">
        <v>98</v>
      </c>
      <c r="U145" s="18"/>
      <c r="V145" s="21"/>
      <c r="W145" s="20"/>
      <c r="X145" s="21"/>
      <c r="Y145" s="21"/>
      <c r="Z145" s="17" t="s">
        <v>98</v>
      </c>
      <c r="AA145" s="18"/>
      <c r="AB145" s="21"/>
      <c r="AC145" s="20"/>
      <c r="AD145" s="21"/>
      <c r="AE145" s="21"/>
      <c r="AF145" s="17" t="s">
        <v>98</v>
      </c>
      <c r="AG145" s="18"/>
      <c r="AH145" s="21"/>
      <c r="AI145" s="20"/>
      <c r="AJ145" s="21"/>
      <c r="AK145" s="21"/>
      <c r="AL145" s="17" t="s">
        <v>98</v>
      </c>
      <c r="AM145" s="18"/>
      <c r="AN145" s="21"/>
      <c r="AO145" s="20"/>
      <c r="AP145" s="21"/>
    </row>
    <row r="146" spans="1:42" ht="18">
      <c r="A146" s="19"/>
      <c r="B146" s="19"/>
      <c r="C146" s="18"/>
      <c r="D146" s="21"/>
      <c r="E146" s="20"/>
      <c r="F146" s="21"/>
      <c r="G146" s="21"/>
      <c r="H146" s="19"/>
      <c r="I146" s="18"/>
      <c r="J146" s="21"/>
      <c r="K146" s="20"/>
      <c r="L146" s="21"/>
      <c r="M146" s="21"/>
      <c r="N146" s="19"/>
      <c r="O146" s="18"/>
      <c r="P146" s="21"/>
      <c r="Q146" s="20"/>
      <c r="R146" s="21"/>
      <c r="S146" s="21"/>
      <c r="T146" s="19"/>
      <c r="U146" s="18"/>
      <c r="V146" s="21"/>
      <c r="W146" s="20"/>
      <c r="X146" s="21"/>
      <c r="Y146" s="21"/>
      <c r="Z146" s="19"/>
      <c r="AA146" s="18"/>
      <c r="AB146" s="21"/>
      <c r="AC146" s="20"/>
      <c r="AD146" s="21"/>
      <c r="AE146" s="21"/>
      <c r="AF146" s="19"/>
      <c r="AG146" s="18"/>
      <c r="AH146" s="21"/>
      <c r="AI146" s="20"/>
      <c r="AJ146" s="21"/>
      <c r="AK146" s="21"/>
      <c r="AL146" s="19"/>
      <c r="AM146" s="18"/>
      <c r="AN146" s="21"/>
      <c r="AO146" s="20"/>
      <c r="AP146" s="21"/>
    </row>
    <row r="147" spans="1:42" ht="54">
      <c r="A147" s="33" t="s">
        <v>95</v>
      </c>
      <c r="B147" s="34" t="s">
        <v>83</v>
      </c>
      <c r="C147" s="35" t="s">
        <v>84</v>
      </c>
      <c r="D147" s="36" t="s">
        <v>85</v>
      </c>
      <c r="E147" s="35" t="s">
        <v>84</v>
      </c>
      <c r="F147" s="38"/>
      <c r="G147" s="38"/>
      <c r="H147" s="34" t="s">
        <v>83</v>
      </c>
      <c r="I147" s="35" t="s">
        <v>84</v>
      </c>
      <c r="J147" s="36" t="s">
        <v>85</v>
      </c>
      <c r="K147" s="35" t="s">
        <v>84</v>
      </c>
      <c r="L147" s="38"/>
      <c r="M147" s="38"/>
      <c r="N147" s="34" t="s">
        <v>83</v>
      </c>
      <c r="O147" s="35" t="s">
        <v>84</v>
      </c>
      <c r="P147" s="36" t="s">
        <v>85</v>
      </c>
      <c r="Q147" s="35" t="s">
        <v>84</v>
      </c>
      <c r="R147" s="38"/>
      <c r="S147" s="38"/>
      <c r="T147" s="34" t="s">
        <v>83</v>
      </c>
      <c r="U147" s="35" t="s">
        <v>84</v>
      </c>
      <c r="V147" s="36" t="s">
        <v>85</v>
      </c>
      <c r="W147" s="35" t="s">
        <v>84</v>
      </c>
      <c r="X147" s="38"/>
      <c r="Y147" s="38"/>
      <c r="Z147" s="34" t="s">
        <v>83</v>
      </c>
      <c r="AA147" s="35" t="s">
        <v>84</v>
      </c>
      <c r="AB147" s="36" t="s">
        <v>85</v>
      </c>
      <c r="AC147" s="35" t="s">
        <v>84</v>
      </c>
      <c r="AD147" s="38"/>
      <c r="AE147" s="38"/>
      <c r="AF147" s="34" t="s">
        <v>83</v>
      </c>
      <c r="AG147" s="35" t="s">
        <v>84</v>
      </c>
      <c r="AH147" s="36" t="s">
        <v>85</v>
      </c>
      <c r="AI147" s="35" t="s">
        <v>84</v>
      </c>
      <c r="AJ147" s="38"/>
      <c r="AK147" s="38"/>
      <c r="AL147" s="34" t="s">
        <v>83</v>
      </c>
      <c r="AM147" s="35" t="s">
        <v>84</v>
      </c>
      <c r="AN147" s="36" t="s">
        <v>85</v>
      </c>
      <c r="AO147" s="35" t="s">
        <v>84</v>
      </c>
      <c r="AP147" s="38"/>
    </row>
    <row r="148" spans="1:42" ht="18">
      <c r="A148" s="19"/>
      <c r="B148" s="18"/>
      <c r="C148" s="21"/>
      <c r="D148" s="20"/>
      <c r="E148" s="21"/>
      <c r="F148" s="21"/>
      <c r="G148" s="21"/>
      <c r="H148" s="18"/>
      <c r="I148" s="21"/>
      <c r="J148" s="20"/>
      <c r="K148" s="21"/>
      <c r="L148" s="21"/>
      <c r="M148" s="21"/>
      <c r="N148" s="18"/>
      <c r="O148" s="21"/>
      <c r="P148" s="20"/>
      <c r="Q148" s="21"/>
      <c r="R148" s="21"/>
      <c r="S148" s="21"/>
      <c r="T148" s="18"/>
      <c r="U148" s="21"/>
      <c r="V148" s="20"/>
      <c r="W148" s="21"/>
      <c r="X148" s="21"/>
      <c r="Y148" s="21"/>
      <c r="Z148" s="18"/>
      <c r="AA148" s="21"/>
      <c r="AB148" s="20"/>
      <c r="AC148" s="21"/>
      <c r="AD148" s="21"/>
      <c r="AE148" s="21"/>
      <c r="AF148" s="18"/>
      <c r="AG148" s="21"/>
      <c r="AH148" s="20"/>
      <c r="AI148" s="21"/>
      <c r="AJ148" s="21"/>
      <c r="AK148" s="21"/>
      <c r="AL148" s="18"/>
      <c r="AM148" s="21"/>
      <c r="AN148" s="20"/>
      <c r="AO148" s="21"/>
      <c r="AP148" s="21"/>
    </row>
    <row r="149" spans="1:42" ht="18">
      <c r="A149" s="19">
        <v>1997</v>
      </c>
      <c r="B149" s="49">
        <v>0</v>
      </c>
      <c r="C149" s="50">
        <v>0</v>
      </c>
      <c r="D149" s="49">
        <v>0</v>
      </c>
      <c r="E149" s="50">
        <v>0</v>
      </c>
      <c r="F149" s="21"/>
      <c r="G149" s="21"/>
      <c r="H149" s="49">
        <v>0</v>
      </c>
      <c r="I149" s="50">
        <v>0</v>
      </c>
      <c r="J149" s="49">
        <v>0</v>
      </c>
      <c r="K149" s="50">
        <v>0</v>
      </c>
      <c r="L149" s="21"/>
      <c r="M149" s="21"/>
      <c r="N149" s="49">
        <v>0</v>
      </c>
      <c r="O149" s="50">
        <v>0</v>
      </c>
      <c r="P149" s="49">
        <v>0</v>
      </c>
      <c r="Q149" s="50">
        <v>0</v>
      </c>
      <c r="R149" s="21"/>
      <c r="S149" s="21"/>
      <c r="T149" s="49">
        <v>0</v>
      </c>
      <c r="U149" s="50">
        <v>0</v>
      </c>
      <c r="V149" s="49">
        <v>0</v>
      </c>
      <c r="W149" s="50">
        <v>0</v>
      </c>
      <c r="X149" s="21"/>
      <c r="Y149" s="21"/>
      <c r="Z149" s="49">
        <v>0</v>
      </c>
      <c r="AA149" s="50">
        <v>0</v>
      </c>
      <c r="AB149" s="49">
        <v>0</v>
      </c>
      <c r="AC149" s="50">
        <v>0</v>
      </c>
      <c r="AD149" s="21"/>
      <c r="AE149" s="21"/>
      <c r="AF149" s="49">
        <v>0</v>
      </c>
      <c r="AG149" s="50">
        <v>0</v>
      </c>
      <c r="AH149" s="49">
        <v>0</v>
      </c>
      <c r="AI149" s="50">
        <v>0</v>
      </c>
      <c r="AJ149" s="21"/>
      <c r="AK149" s="21"/>
      <c r="AL149" s="49">
        <v>0</v>
      </c>
      <c r="AM149" s="50">
        <v>0</v>
      </c>
      <c r="AN149" s="49">
        <v>0</v>
      </c>
      <c r="AO149" s="50">
        <v>0</v>
      </c>
      <c r="AP149" s="21"/>
    </row>
    <row r="150" spans="1:42" ht="18">
      <c r="A150" s="19">
        <v>1998</v>
      </c>
      <c r="B150" s="49">
        <v>60787588.00000011</v>
      </c>
      <c r="C150" s="50">
        <v>0.3960599211421819</v>
      </c>
      <c r="D150" s="51">
        <v>1187</v>
      </c>
      <c r="E150" s="50">
        <v>0.3900755833059481</v>
      </c>
      <c r="F150" s="21"/>
      <c r="G150" s="21"/>
      <c r="H150" s="49">
        <v>58050868.300000004</v>
      </c>
      <c r="I150" s="50">
        <v>0.39373565505666974</v>
      </c>
      <c r="J150" s="51">
        <v>1159</v>
      </c>
      <c r="K150" s="50">
        <v>0.3918187964841109</v>
      </c>
      <c r="L150" s="21"/>
      <c r="M150" s="21"/>
      <c r="N150" s="49">
        <v>56084386.820000015</v>
      </c>
      <c r="O150" s="50">
        <v>0.3975924698550108</v>
      </c>
      <c r="P150" s="51">
        <v>1088</v>
      </c>
      <c r="Q150" s="50">
        <v>0.3902439024390244</v>
      </c>
      <c r="R150" s="21"/>
      <c r="S150" s="21"/>
      <c r="T150" s="49">
        <v>53409206.57000003</v>
      </c>
      <c r="U150" s="50">
        <v>0.403986699500417</v>
      </c>
      <c r="V150" s="51">
        <v>1030</v>
      </c>
      <c r="W150" s="50">
        <v>0.39600153787005</v>
      </c>
      <c r="X150" s="21"/>
      <c r="Y150" s="21"/>
      <c r="Z150" s="49">
        <v>51356277.42999997</v>
      </c>
      <c r="AA150" s="50">
        <v>0.4047276645247136</v>
      </c>
      <c r="AB150" s="51">
        <v>969</v>
      </c>
      <c r="AC150" s="50">
        <v>0.3958333333333333</v>
      </c>
      <c r="AD150" s="21"/>
      <c r="AE150" s="21"/>
      <c r="AF150" s="49">
        <v>49592857.28000004</v>
      </c>
      <c r="AG150" s="50">
        <v>0.4108076492622983</v>
      </c>
      <c r="AH150" s="51">
        <v>941</v>
      </c>
      <c r="AI150" s="50">
        <v>0.39991500212494685</v>
      </c>
      <c r="AJ150" s="21"/>
      <c r="AK150" s="21"/>
      <c r="AL150" s="49">
        <v>47862714.04000001</v>
      </c>
      <c r="AM150" s="50">
        <v>0.4224614850173315</v>
      </c>
      <c r="AN150" s="51">
        <v>920</v>
      </c>
      <c r="AO150" s="50">
        <v>0.41144901610017887</v>
      </c>
      <c r="AP150" s="21"/>
    </row>
    <row r="151" spans="1:42" ht="18">
      <c r="A151" s="28">
        <v>1999</v>
      </c>
      <c r="B151" s="49">
        <v>92693197.99999991</v>
      </c>
      <c r="C151" s="50">
        <v>0.603940078857818</v>
      </c>
      <c r="D151" s="51">
        <v>1856</v>
      </c>
      <c r="E151" s="50">
        <v>0.609924416694052</v>
      </c>
      <c r="F151" s="21"/>
      <c r="G151" s="21"/>
      <c r="H151" s="49">
        <v>89385279.6699999</v>
      </c>
      <c r="I151" s="50">
        <v>0.6062643449433301</v>
      </c>
      <c r="J151" s="51">
        <v>1799</v>
      </c>
      <c r="K151" s="50">
        <v>0.6081812035158891</v>
      </c>
      <c r="L151" s="21"/>
      <c r="M151" s="21"/>
      <c r="N151" s="49">
        <v>84975595.6300001</v>
      </c>
      <c r="O151" s="50">
        <v>0.6024075301449893</v>
      </c>
      <c r="P151" s="51">
        <v>1700</v>
      </c>
      <c r="Q151" s="50">
        <v>0.6097560975609756</v>
      </c>
      <c r="R151" s="21"/>
      <c r="S151" s="21"/>
      <c r="T151" s="49">
        <v>78796152.26</v>
      </c>
      <c r="U151" s="50">
        <v>0.5960133004995829</v>
      </c>
      <c r="V151" s="51">
        <v>1571</v>
      </c>
      <c r="W151" s="50">
        <v>0.60399846212995</v>
      </c>
      <c r="X151" s="21"/>
      <c r="Y151" s="21"/>
      <c r="Z151" s="49">
        <v>75534671.55</v>
      </c>
      <c r="AA151" s="50">
        <v>0.5952723354752865</v>
      </c>
      <c r="AB151" s="51">
        <v>1479</v>
      </c>
      <c r="AC151" s="50">
        <v>0.6041666666666666</v>
      </c>
      <c r="AD151" s="21"/>
      <c r="AE151" s="21"/>
      <c r="AF151" s="49">
        <v>71127526.98999998</v>
      </c>
      <c r="AG151" s="50">
        <v>0.5891923507377017</v>
      </c>
      <c r="AH151" s="51">
        <v>1412</v>
      </c>
      <c r="AI151" s="50">
        <v>0.6000849978750531</v>
      </c>
      <c r="AJ151" s="21"/>
      <c r="AK151" s="21"/>
      <c r="AL151" s="49">
        <v>65432144.16000002</v>
      </c>
      <c r="AM151" s="50">
        <v>0.5775385149826685</v>
      </c>
      <c r="AN151" s="51">
        <v>1316</v>
      </c>
      <c r="AO151" s="50">
        <v>0.5885509838998211</v>
      </c>
      <c r="AP151" s="21"/>
    </row>
    <row r="152" spans="1:42" ht="18">
      <c r="A152" s="19"/>
      <c r="B152" s="49"/>
      <c r="C152" s="50"/>
      <c r="D152" s="51"/>
      <c r="E152" s="50"/>
      <c r="F152" s="21"/>
      <c r="G152" s="21"/>
      <c r="H152" s="49"/>
      <c r="I152" s="50"/>
      <c r="J152" s="51"/>
      <c r="K152" s="50"/>
      <c r="L152" s="21"/>
      <c r="M152" s="21"/>
      <c r="N152" s="49"/>
      <c r="O152" s="50"/>
      <c r="P152" s="51"/>
      <c r="Q152" s="50"/>
      <c r="R152" s="21"/>
      <c r="S152" s="21"/>
      <c r="T152" s="49"/>
      <c r="U152" s="50"/>
      <c r="V152" s="51"/>
      <c r="W152" s="50"/>
      <c r="X152" s="21"/>
      <c r="Y152" s="21"/>
      <c r="Z152" s="49"/>
      <c r="AA152" s="50"/>
      <c r="AB152" s="51"/>
      <c r="AC152" s="50"/>
      <c r="AD152" s="21"/>
      <c r="AE152" s="21"/>
      <c r="AF152" s="49"/>
      <c r="AG152" s="50"/>
      <c r="AH152" s="51"/>
      <c r="AI152" s="50"/>
      <c r="AJ152" s="21"/>
      <c r="AK152" s="21"/>
      <c r="AL152" s="49"/>
      <c r="AM152" s="50"/>
      <c r="AN152" s="51"/>
      <c r="AO152" s="50"/>
      <c r="AP152" s="21"/>
    </row>
    <row r="153" spans="1:42" ht="18">
      <c r="A153" s="19"/>
      <c r="B153" s="49"/>
      <c r="C153" s="50"/>
      <c r="D153" s="51"/>
      <c r="E153" s="50"/>
      <c r="F153" s="21"/>
      <c r="G153" s="21"/>
      <c r="H153" s="49"/>
      <c r="I153" s="50"/>
      <c r="J153" s="51"/>
      <c r="K153" s="50"/>
      <c r="L153" s="21"/>
      <c r="M153" s="21"/>
      <c r="N153" s="49"/>
      <c r="O153" s="50"/>
      <c r="P153" s="51"/>
      <c r="Q153" s="50"/>
      <c r="R153" s="21"/>
      <c r="S153" s="21"/>
      <c r="T153" s="49"/>
      <c r="U153" s="50"/>
      <c r="V153" s="51"/>
      <c r="W153" s="50"/>
      <c r="X153" s="21"/>
      <c r="Y153" s="21"/>
      <c r="Z153" s="49"/>
      <c r="AA153" s="50"/>
      <c r="AB153" s="51"/>
      <c r="AC153" s="50"/>
      <c r="AD153" s="21"/>
      <c r="AE153" s="21"/>
      <c r="AF153" s="49"/>
      <c r="AG153" s="50"/>
      <c r="AH153" s="51"/>
      <c r="AI153" s="50"/>
      <c r="AJ153" s="21"/>
      <c r="AK153" s="21"/>
      <c r="AL153" s="49"/>
      <c r="AM153" s="50"/>
      <c r="AN153" s="51"/>
      <c r="AO153" s="50"/>
      <c r="AP153" s="21"/>
    </row>
    <row r="154" spans="1:42" ht="18.75" thickBot="1">
      <c r="A154" s="19"/>
      <c r="B154" s="52">
        <f>SUM(B149:B153)</f>
        <v>153480786.00000003</v>
      </c>
      <c r="C154" s="53"/>
      <c r="D154" s="54">
        <f>SUM(D149:D153)</f>
        <v>3043</v>
      </c>
      <c r="E154" s="53"/>
      <c r="F154" s="26"/>
      <c r="G154" s="26"/>
      <c r="H154" s="52">
        <f>SUM(H149:H153)</f>
        <v>147436147.9699999</v>
      </c>
      <c r="I154" s="53"/>
      <c r="J154" s="54">
        <f>SUM(J149:J153)</f>
        <v>2958</v>
      </c>
      <c r="K154" s="53"/>
      <c r="L154" s="26"/>
      <c r="M154" s="26"/>
      <c r="N154" s="52">
        <f>SUM(N149:N153)</f>
        <v>141059982.4500001</v>
      </c>
      <c r="O154" s="53"/>
      <c r="P154" s="54">
        <f>SUM(P149:P153)</f>
        <v>2788</v>
      </c>
      <c r="Q154" s="53"/>
      <c r="R154" s="26"/>
      <c r="S154" s="26"/>
      <c r="T154" s="52">
        <f>SUM(T149:T153)</f>
        <v>132205358.83000004</v>
      </c>
      <c r="U154" s="53"/>
      <c r="V154" s="54">
        <f>SUM(V149:V153)</f>
        <v>2601</v>
      </c>
      <c r="W154" s="53"/>
      <c r="X154" s="26"/>
      <c r="Y154" s="26"/>
      <c r="Z154" s="52">
        <f>SUM(Z149:Z153)</f>
        <v>126890948.97999996</v>
      </c>
      <c r="AA154" s="53"/>
      <c r="AB154" s="54">
        <f>SUM(AB149:AB153)</f>
        <v>2448</v>
      </c>
      <c r="AC154" s="53"/>
      <c r="AD154" s="26"/>
      <c r="AE154" s="26"/>
      <c r="AF154" s="52">
        <f>SUM(AF149:AF153)</f>
        <v>120720384.27000001</v>
      </c>
      <c r="AG154" s="53"/>
      <c r="AH154" s="54">
        <f>SUM(AH149:AH153)</f>
        <v>2353</v>
      </c>
      <c r="AI154" s="53"/>
      <c r="AJ154" s="26"/>
      <c r="AK154" s="26"/>
      <c r="AL154" s="52">
        <f>SUM(AL149:AL153)</f>
        <v>113294858.20000002</v>
      </c>
      <c r="AM154" s="53"/>
      <c r="AN154" s="54">
        <f>SUM(AN149:AN153)</f>
        <v>2236</v>
      </c>
      <c r="AO154" s="53"/>
      <c r="AP154" s="26"/>
    </row>
    <row r="155" spans="1:42" ht="18.75" thickTop="1">
      <c r="A155" s="19"/>
      <c r="B155" s="49"/>
      <c r="C155" s="50"/>
      <c r="D155" s="51"/>
      <c r="E155" s="50"/>
      <c r="F155" s="21"/>
      <c r="G155" s="21"/>
      <c r="H155" s="49"/>
      <c r="I155" s="50"/>
      <c r="J155" s="51"/>
      <c r="K155" s="50"/>
      <c r="L155" s="21"/>
      <c r="M155" s="21"/>
      <c r="N155" s="49"/>
      <c r="O155" s="50"/>
      <c r="P155" s="51"/>
      <c r="Q155" s="50"/>
      <c r="R155" s="21"/>
      <c r="S155" s="21"/>
      <c r="T155" s="49"/>
      <c r="U155" s="50"/>
      <c r="V155" s="51"/>
      <c r="W155" s="50"/>
      <c r="X155" s="21"/>
      <c r="Y155" s="21"/>
      <c r="Z155" s="49"/>
      <c r="AA155" s="50"/>
      <c r="AB155" s="51"/>
      <c r="AC155" s="50"/>
      <c r="AD155" s="21"/>
      <c r="AE155" s="21"/>
      <c r="AF155" s="49"/>
      <c r="AG155" s="50"/>
      <c r="AH155" s="51"/>
      <c r="AI155" s="50"/>
      <c r="AJ155" s="21"/>
      <c r="AK155" s="21"/>
      <c r="AL155" s="49"/>
      <c r="AM155" s="50"/>
      <c r="AN155" s="51"/>
      <c r="AO155" s="50"/>
      <c r="AP155" s="21"/>
    </row>
    <row r="156" spans="1:42" ht="18">
      <c r="A156" s="19"/>
      <c r="B156" s="19"/>
      <c r="C156" s="18"/>
      <c r="D156" s="21"/>
      <c r="E156" s="20"/>
      <c r="F156" s="21"/>
      <c r="G156" s="21"/>
      <c r="H156" s="19"/>
      <c r="I156" s="18"/>
      <c r="J156" s="21"/>
      <c r="K156" s="20"/>
      <c r="L156" s="21"/>
      <c r="M156" s="21"/>
      <c r="N156" s="19"/>
      <c r="O156" s="18"/>
      <c r="P156" s="21"/>
      <c r="Q156" s="20"/>
      <c r="R156" s="21"/>
      <c r="S156" s="21"/>
      <c r="T156" s="19"/>
      <c r="U156" s="18"/>
      <c r="V156" s="21"/>
      <c r="W156" s="20"/>
      <c r="X156" s="21"/>
      <c r="Y156" s="21"/>
      <c r="Z156" s="19"/>
      <c r="AA156" s="18"/>
      <c r="AB156" s="21"/>
      <c r="AC156" s="20"/>
      <c r="AD156" s="21"/>
      <c r="AE156" s="21"/>
      <c r="AF156" s="19"/>
      <c r="AG156" s="18"/>
      <c r="AH156" s="21"/>
      <c r="AI156" s="20"/>
      <c r="AJ156" s="21"/>
      <c r="AK156" s="21"/>
      <c r="AL156" s="19"/>
      <c r="AM156" s="18"/>
      <c r="AN156" s="21"/>
      <c r="AO156" s="20"/>
      <c r="AP156" s="21"/>
    </row>
    <row r="157" spans="1:42" ht="18">
      <c r="A157" s="19"/>
      <c r="B157" s="19"/>
      <c r="C157" s="18"/>
      <c r="D157" s="21"/>
      <c r="E157" s="20"/>
      <c r="F157" s="21"/>
      <c r="G157" s="21"/>
      <c r="H157" s="19"/>
      <c r="I157" s="18"/>
      <c r="J157" s="21"/>
      <c r="K157" s="20"/>
      <c r="L157" s="21"/>
      <c r="M157" s="21"/>
      <c r="N157" s="19"/>
      <c r="O157" s="18"/>
      <c r="P157" s="21"/>
      <c r="Q157" s="20"/>
      <c r="R157" s="21"/>
      <c r="S157" s="21"/>
      <c r="T157" s="19"/>
      <c r="U157" s="18"/>
      <c r="V157" s="21"/>
      <c r="W157" s="20"/>
      <c r="X157" s="21"/>
      <c r="Y157" s="21"/>
      <c r="Z157" s="19"/>
      <c r="AA157" s="18"/>
      <c r="AB157" s="21"/>
      <c r="AC157" s="20"/>
      <c r="AD157" s="21"/>
      <c r="AE157" s="21"/>
      <c r="AF157" s="19"/>
      <c r="AG157" s="18"/>
      <c r="AH157" s="21"/>
      <c r="AI157" s="20"/>
      <c r="AJ157" s="21"/>
      <c r="AK157" s="21"/>
      <c r="AL157" s="19"/>
      <c r="AM157" s="18"/>
      <c r="AN157" s="21"/>
      <c r="AO157" s="20"/>
      <c r="AP157" s="21"/>
    </row>
    <row r="158" spans="1:42" ht="18">
      <c r="A158" s="19"/>
      <c r="B158" s="19"/>
      <c r="C158" s="18"/>
      <c r="D158" s="21"/>
      <c r="E158" s="20"/>
      <c r="F158" s="21"/>
      <c r="G158" s="21"/>
      <c r="H158" s="19"/>
      <c r="I158" s="18"/>
      <c r="J158" s="21"/>
      <c r="K158" s="20"/>
      <c r="L158" s="21"/>
      <c r="M158" s="21"/>
      <c r="N158" s="19"/>
      <c r="O158" s="18"/>
      <c r="P158" s="21"/>
      <c r="Q158" s="20"/>
      <c r="R158" s="21"/>
      <c r="S158" s="21"/>
      <c r="T158" s="19"/>
      <c r="U158" s="18"/>
      <c r="V158" s="21"/>
      <c r="W158" s="20"/>
      <c r="X158" s="21"/>
      <c r="Y158" s="21"/>
      <c r="Z158" s="19"/>
      <c r="AA158" s="18"/>
      <c r="AB158" s="21"/>
      <c r="AC158" s="20"/>
      <c r="AD158" s="21"/>
      <c r="AE158" s="21"/>
      <c r="AF158" s="19"/>
      <c r="AG158" s="18"/>
      <c r="AH158" s="21"/>
      <c r="AI158" s="20"/>
      <c r="AJ158" s="21"/>
      <c r="AK158" s="21"/>
      <c r="AL158" s="19"/>
      <c r="AM158" s="18"/>
      <c r="AN158" s="21"/>
      <c r="AO158" s="20"/>
      <c r="AP158" s="21"/>
    </row>
    <row r="159" spans="1:42" ht="18.75">
      <c r="A159" s="17" t="s">
        <v>99</v>
      </c>
      <c r="B159" s="17"/>
      <c r="C159" s="18"/>
      <c r="D159" s="21"/>
      <c r="E159" s="20"/>
      <c r="F159" s="21"/>
      <c r="G159" s="21"/>
      <c r="H159" s="17" t="s">
        <v>99</v>
      </c>
      <c r="I159" s="18"/>
      <c r="J159" s="21"/>
      <c r="K159" s="20"/>
      <c r="L159" s="21"/>
      <c r="M159" s="21"/>
      <c r="N159" s="17" t="s">
        <v>99</v>
      </c>
      <c r="O159" s="18"/>
      <c r="P159" s="21"/>
      <c r="Q159" s="20"/>
      <c r="R159" s="21"/>
      <c r="S159" s="21"/>
      <c r="T159" s="17" t="s">
        <v>99</v>
      </c>
      <c r="U159" s="18"/>
      <c r="V159" s="21"/>
      <c r="W159" s="20"/>
      <c r="X159" s="21"/>
      <c r="Y159" s="21"/>
      <c r="Z159" s="17" t="s">
        <v>99</v>
      </c>
      <c r="AA159" s="18"/>
      <c r="AB159" s="21"/>
      <c r="AC159" s="20"/>
      <c r="AD159" s="21"/>
      <c r="AE159" s="21"/>
      <c r="AF159" s="17" t="s">
        <v>99</v>
      </c>
      <c r="AG159" s="18"/>
      <c r="AH159" s="21"/>
      <c r="AI159" s="20"/>
      <c r="AJ159" s="21"/>
      <c r="AK159" s="21"/>
      <c r="AL159" s="17" t="s">
        <v>99</v>
      </c>
      <c r="AM159" s="18"/>
      <c r="AN159" s="21"/>
      <c r="AO159" s="20"/>
      <c r="AP159" s="21"/>
    </row>
    <row r="160" spans="1:42" ht="18">
      <c r="A160" s="19"/>
      <c r="B160" s="19"/>
      <c r="C160" s="18"/>
      <c r="D160" s="21"/>
      <c r="E160" s="20"/>
      <c r="F160" s="21"/>
      <c r="G160" s="21"/>
      <c r="H160" s="19"/>
      <c r="I160" s="18"/>
      <c r="J160" s="21"/>
      <c r="K160" s="20"/>
      <c r="L160" s="21"/>
      <c r="M160" s="21"/>
      <c r="N160" s="19"/>
      <c r="O160" s="18"/>
      <c r="P160" s="21"/>
      <c r="Q160" s="20"/>
      <c r="R160" s="21"/>
      <c r="S160" s="21"/>
      <c r="T160" s="19"/>
      <c r="U160" s="18"/>
      <c r="V160" s="21"/>
      <c r="W160" s="20"/>
      <c r="X160" s="21"/>
      <c r="Y160" s="21"/>
      <c r="Z160" s="19"/>
      <c r="AA160" s="18"/>
      <c r="AB160" s="21"/>
      <c r="AC160" s="20"/>
      <c r="AD160" s="21"/>
      <c r="AE160" s="21"/>
      <c r="AF160" s="19"/>
      <c r="AG160" s="18"/>
      <c r="AH160" s="21"/>
      <c r="AI160" s="20"/>
      <c r="AJ160" s="21"/>
      <c r="AK160" s="21"/>
      <c r="AL160" s="19"/>
      <c r="AM160" s="18"/>
      <c r="AN160" s="21"/>
      <c r="AO160" s="20"/>
      <c r="AP160" s="21"/>
    </row>
    <row r="161" spans="1:42" ht="54">
      <c r="A161" s="33" t="s">
        <v>95</v>
      </c>
      <c r="B161" s="34" t="s">
        <v>83</v>
      </c>
      <c r="C161" s="35" t="s">
        <v>84</v>
      </c>
      <c r="D161" s="36" t="s">
        <v>85</v>
      </c>
      <c r="E161" s="35" t="s">
        <v>84</v>
      </c>
      <c r="F161" s="38"/>
      <c r="G161" s="38"/>
      <c r="H161" s="34" t="s">
        <v>83</v>
      </c>
      <c r="I161" s="35" t="s">
        <v>84</v>
      </c>
      <c r="J161" s="36" t="s">
        <v>85</v>
      </c>
      <c r="K161" s="35" t="s">
        <v>84</v>
      </c>
      <c r="L161" s="38"/>
      <c r="M161" s="38"/>
      <c r="N161" s="34" t="s">
        <v>83</v>
      </c>
      <c r="O161" s="35" t="s">
        <v>84</v>
      </c>
      <c r="P161" s="36" t="s">
        <v>85</v>
      </c>
      <c r="Q161" s="35" t="s">
        <v>84</v>
      </c>
      <c r="R161" s="38"/>
      <c r="S161" s="38"/>
      <c r="T161" s="34" t="s">
        <v>83</v>
      </c>
      <c r="U161" s="35" t="s">
        <v>84</v>
      </c>
      <c r="V161" s="36" t="s">
        <v>85</v>
      </c>
      <c r="W161" s="35" t="s">
        <v>84</v>
      </c>
      <c r="X161" s="38"/>
      <c r="Y161" s="38"/>
      <c r="Z161" s="34" t="s">
        <v>83</v>
      </c>
      <c r="AA161" s="35" t="s">
        <v>84</v>
      </c>
      <c r="AB161" s="36" t="s">
        <v>85</v>
      </c>
      <c r="AC161" s="35" t="s">
        <v>84</v>
      </c>
      <c r="AD161" s="38"/>
      <c r="AE161" s="38"/>
      <c r="AF161" s="34" t="s">
        <v>83</v>
      </c>
      <c r="AG161" s="35" t="s">
        <v>84</v>
      </c>
      <c r="AH161" s="36" t="s">
        <v>85</v>
      </c>
      <c r="AI161" s="35" t="s">
        <v>84</v>
      </c>
      <c r="AJ161" s="38"/>
      <c r="AK161" s="38"/>
      <c r="AL161" s="34" t="s">
        <v>83</v>
      </c>
      <c r="AM161" s="35" t="s">
        <v>84</v>
      </c>
      <c r="AN161" s="36" t="s">
        <v>85</v>
      </c>
      <c r="AO161" s="35" t="s">
        <v>84</v>
      </c>
      <c r="AP161" s="38"/>
    </row>
    <row r="162" spans="1:42" ht="18">
      <c r="A162" s="19"/>
      <c r="B162" s="18"/>
      <c r="C162" s="21"/>
      <c r="D162" s="20"/>
      <c r="E162" s="21"/>
      <c r="F162" s="21"/>
      <c r="G162" s="21"/>
      <c r="H162" s="18"/>
      <c r="I162" s="21"/>
      <c r="J162" s="20"/>
      <c r="K162" s="21"/>
      <c r="L162" s="21"/>
      <c r="M162" s="21"/>
      <c r="N162" s="18"/>
      <c r="O162" s="21"/>
      <c r="P162" s="20"/>
      <c r="Q162" s="21"/>
      <c r="R162" s="21"/>
      <c r="S162" s="21"/>
      <c r="T162" s="18"/>
      <c r="U162" s="21"/>
      <c r="V162" s="20"/>
      <c r="W162" s="21"/>
      <c r="X162" s="21"/>
      <c r="Y162" s="21"/>
      <c r="Z162" s="18"/>
      <c r="AA162" s="21"/>
      <c r="AB162" s="20"/>
      <c r="AC162" s="21"/>
      <c r="AD162" s="21"/>
      <c r="AE162" s="21"/>
      <c r="AF162" s="18"/>
      <c r="AG162" s="21"/>
      <c r="AH162" s="20"/>
      <c r="AI162" s="21"/>
      <c r="AJ162" s="21"/>
      <c r="AK162" s="21"/>
      <c r="AL162" s="18"/>
      <c r="AM162" s="21"/>
      <c r="AN162" s="20"/>
      <c r="AO162" s="21"/>
      <c r="AP162" s="21"/>
    </row>
    <row r="163" spans="1:42" ht="18">
      <c r="A163" s="19" t="s">
        <v>67</v>
      </c>
      <c r="B163" s="49">
        <v>2905186.64</v>
      </c>
      <c r="C163" s="50">
        <v>0.01892866668014067</v>
      </c>
      <c r="D163" s="51">
        <v>80</v>
      </c>
      <c r="E163" s="50">
        <v>0.02628984554715741</v>
      </c>
      <c r="F163" s="21"/>
      <c r="G163" s="21"/>
      <c r="H163" s="49">
        <v>2882622.09</v>
      </c>
      <c r="I163" s="50">
        <v>0.019551664430262725</v>
      </c>
      <c r="J163" s="51">
        <v>81</v>
      </c>
      <c r="K163" s="50">
        <v>0.02738336713995943</v>
      </c>
      <c r="L163" s="21"/>
      <c r="M163" s="21"/>
      <c r="N163" s="49">
        <v>2702104.18</v>
      </c>
      <c r="O163" s="50">
        <v>0.01915571045074947</v>
      </c>
      <c r="P163" s="51">
        <v>78</v>
      </c>
      <c r="Q163" s="50">
        <v>0.027977044476327116</v>
      </c>
      <c r="R163" s="21"/>
      <c r="S163" s="21"/>
      <c r="T163" s="49">
        <v>2614030.61</v>
      </c>
      <c r="U163" s="50">
        <v>0.019772501153764308</v>
      </c>
      <c r="V163" s="51">
        <v>78</v>
      </c>
      <c r="W163" s="50">
        <v>0.029988465974625143</v>
      </c>
      <c r="X163" s="21"/>
      <c r="Y163" s="21"/>
      <c r="Z163" s="49">
        <v>2475380.18</v>
      </c>
      <c r="AA163" s="50">
        <v>0.019507933386093277</v>
      </c>
      <c r="AB163" s="51">
        <v>59</v>
      </c>
      <c r="AC163" s="50">
        <v>0.024101307189542485</v>
      </c>
      <c r="AD163" s="21"/>
      <c r="AE163" s="21"/>
      <c r="AF163" s="49">
        <v>2325851.79</v>
      </c>
      <c r="AG163" s="50">
        <v>0.0192664379264902</v>
      </c>
      <c r="AH163" s="51">
        <v>57</v>
      </c>
      <c r="AI163" s="50">
        <v>0.024224394390140246</v>
      </c>
      <c r="AJ163" s="21"/>
      <c r="AK163" s="21"/>
      <c r="AL163" s="49">
        <v>1982379.25</v>
      </c>
      <c r="AM163" s="50">
        <v>0.017497521789563437</v>
      </c>
      <c r="AN163" s="51">
        <v>60</v>
      </c>
      <c r="AO163" s="50">
        <v>0.026833631484794274</v>
      </c>
      <c r="AP163" s="21"/>
    </row>
    <row r="164" spans="1:42" ht="18">
      <c r="A164" s="19" t="s">
        <v>68</v>
      </c>
      <c r="B164" s="49">
        <v>21641117.439999998</v>
      </c>
      <c r="C164" s="50">
        <v>0.14100212804487464</v>
      </c>
      <c r="D164" s="51">
        <v>485</v>
      </c>
      <c r="E164" s="50">
        <v>0.1593821886296418</v>
      </c>
      <c r="F164" s="21"/>
      <c r="G164" s="21"/>
      <c r="H164" s="49">
        <v>21363071.409999993</v>
      </c>
      <c r="I164" s="50">
        <v>0.14489710769130312</v>
      </c>
      <c r="J164" s="51">
        <v>482</v>
      </c>
      <c r="K164" s="50">
        <v>0.162947937795808</v>
      </c>
      <c r="L164" s="21"/>
      <c r="M164" s="21"/>
      <c r="N164" s="49">
        <v>20080247.000000004</v>
      </c>
      <c r="O164" s="50">
        <v>0.14235254145957119</v>
      </c>
      <c r="P164" s="51">
        <v>468</v>
      </c>
      <c r="Q164" s="50">
        <v>0.1678622668579627</v>
      </c>
      <c r="R164" s="21"/>
      <c r="S164" s="21"/>
      <c r="T164" s="49">
        <v>17860069.269999996</v>
      </c>
      <c r="U164" s="50">
        <v>0.13509338371802213</v>
      </c>
      <c r="V164" s="51">
        <v>430</v>
      </c>
      <c r="W164" s="50">
        <v>0.1653210303729335</v>
      </c>
      <c r="X164" s="21"/>
      <c r="Y164" s="21"/>
      <c r="Z164" s="49">
        <v>17280494.58000001</v>
      </c>
      <c r="AA164" s="50">
        <v>0.1361838233452229</v>
      </c>
      <c r="AB164" s="51">
        <v>412</v>
      </c>
      <c r="AC164" s="50">
        <v>0.16830065359477125</v>
      </c>
      <c r="AD164" s="21"/>
      <c r="AE164" s="21"/>
      <c r="AF164" s="49">
        <v>17018172.280000005</v>
      </c>
      <c r="AG164" s="50">
        <v>0.14097181998640435</v>
      </c>
      <c r="AH164" s="51">
        <v>410</v>
      </c>
      <c r="AI164" s="50">
        <v>0.17424564385890354</v>
      </c>
      <c r="AJ164" s="21"/>
      <c r="AK164" s="21"/>
      <c r="AL164" s="49">
        <v>17133951.720000014</v>
      </c>
      <c r="AM164" s="50">
        <v>0.15123326858976566</v>
      </c>
      <c r="AN164" s="51">
        <v>401</v>
      </c>
      <c r="AO164" s="50">
        <v>0.17933810375670842</v>
      </c>
      <c r="AP164" s="21"/>
    </row>
    <row r="165" spans="1:42" ht="18">
      <c r="A165" s="19" t="s">
        <v>69</v>
      </c>
      <c r="B165" s="49">
        <v>31782441.740000013</v>
      </c>
      <c r="C165" s="50">
        <v>0.20707765817670507</v>
      </c>
      <c r="D165" s="51">
        <v>669</v>
      </c>
      <c r="E165" s="50">
        <v>0.21984883338810385</v>
      </c>
      <c r="F165" s="21"/>
      <c r="G165" s="21"/>
      <c r="H165" s="49">
        <v>30758900.200000003</v>
      </c>
      <c r="I165" s="50">
        <v>0.208625229453626</v>
      </c>
      <c r="J165" s="51">
        <v>662</v>
      </c>
      <c r="K165" s="50">
        <v>0.22379986477349562</v>
      </c>
      <c r="L165" s="21"/>
      <c r="M165" s="21"/>
      <c r="N165" s="49">
        <v>29768572.279999994</v>
      </c>
      <c r="O165" s="50">
        <v>0.21103485030243602</v>
      </c>
      <c r="P165" s="51">
        <v>614</v>
      </c>
      <c r="Q165" s="50">
        <v>0.22022955523672882</v>
      </c>
      <c r="R165" s="21"/>
      <c r="S165" s="21"/>
      <c r="T165" s="49">
        <v>28156412.02</v>
      </c>
      <c r="U165" s="50">
        <v>0.21297481637038418</v>
      </c>
      <c r="V165" s="51">
        <v>574</v>
      </c>
      <c r="W165" s="50">
        <v>0.22068435217224144</v>
      </c>
      <c r="X165" s="21"/>
      <c r="Y165" s="21"/>
      <c r="Z165" s="49">
        <v>26401498.66000001</v>
      </c>
      <c r="AA165" s="50">
        <v>0.20806447482839222</v>
      </c>
      <c r="AB165" s="51">
        <v>527</v>
      </c>
      <c r="AC165" s="50">
        <v>0.2152777777777778</v>
      </c>
      <c r="AD165" s="21"/>
      <c r="AE165" s="21"/>
      <c r="AF165" s="49">
        <v>25169004.260000024</v>
      </c>
      <c r="AG165" s="50">
        <v>0.20849009396547058</v>
      </c>
      <c r="AH165" s="51">
        <v>507</v>
      </c>
      <c r="AI165" s="50">
        <v>0.2154696132596685</v>
      </c>
      <c r="AJ165" s="21"/>
      <c r="AK165" s="21"/>
      <c r="AL165" s="49">
        <v>22827917.919999965</v>
      </c>
      <c r="AM165" s="50">
        <v>0.20149120871577178</v>
      </c>
      <c r="AN165" s="51">
        <v>468</v>
      </c>
      <c r="AO165" s="50">
        <v>0.20930232558139536</v>
      </c>
      <c r="AP165" s="21"/>
    </row>
    <row r="166" spans="1:42" ht="18">
      <c r="A166" s="19" t="s">
        <v>70</v>
      </c>
      <c r="B166" s="49">
        <v>40727456.13000003</v>
      </c>
      <c r="C166" s="50">
        <v>0.2653586627449252</v>
      </c>
      <c r="D166" s="51">
        <v>738</v>
      </c>
      <c r="E166" s="50">
        <v>0.2425238251725271</v>
      </c>
      <c r="F166" s="21"/>
      <c r="G166" s="21"/>
      <c r="H166" s="49">
        <v>38666302.29</v>
      </c>
      <c r="I166" s="50">
        <v>0.26225795249254436</v>
      </c>
      <c r="J166" s="51">
        <v>703</v>
      </c>
      <c r="K166" s="50">
        <v>0.2376605814739689</v>
      </c>
      <c r="L166" s="21"/>
      <c r="M166" s="21"/>
      <c r="N166" s="49">
        <v>37565576.659999974</v>
      </c>
      <c r="O166" s="50">
        <v>0.26630923956987906</v>
      </c>
      <c r="P166" s="51">
        <v>666</v>
      </c>
      <c r="Q166" s="50">
        <v>0.23888091822094693</v>
      </c>
      <c r="R166" s="21"/>
      <c r="S166" s="21"/>
      <c r="T166" s="49">
        <v>35578977.019999996</v>
      </c>
      <c r="U166" s="50">
        <v>0.26911902312333824</v>
      </c>
      <c r="V166" s="51">
        <v>619</v>
      </c>
      <c r="W166" s="50">
        <v>0.2379853902345252</v>
      </c>
      <c r="X166" s="21"/>
      <c r="Y166" s="21"/>
      <c r="Z166" s="49">
        <v>34408561.28000001</v>
      </c>
      <c r="AA166" s="50">
        <v>0.27116639568534817</v>
      </c>
      <c r="AB166" s="51">
        <v>585</v>
      </c>
      <c r="AC166" s="50">
        <v>0.23897058823529413</v>
      </c>
      <c r="AD166" s="21"/>
      <c r="AE166" s="21"/>
      <c r="AF166" s="49">
        <v>32161391.600000005</v>
      </c>
      <c r="AG166" s="50">
        <v>0.26641226992840483</v>
      </c>
      <c r="AH166" s="51">
        <v>552</v>
      </c>
      <c r="AI166" s="50">
        <v>0.23459413514662134</v>
      </c>
      <c r="AJ166" s="21"/>
      <c r="AK166" s="21"/>
      <c r="AL166" s="49">
        <v>30730438.089999996</v>
      </c>
      <c r="AM166" s="50">
        <v>0.2712430076548699</v>
      </c>
      <c r="AN166" s="51">
        <v>540</v>
      </c>
      <c r="AO166" s="50">
        <v>0.24150268336314848</v>
      </c>
      <c r="AP166" s="21"/>
    </row>
    <row r="167" spans="1:42" ht="18">
      <c r="A167" s="19" t="s">
        <v>71</v>
      </c>
      <c r="B167" s="49">
        <v>54648026.349999934</v>
      </c>
      <c r="C167" s="50">
        <v>0.35605776966766345</v>
      </c>
      <c r="D167" s="51">
        <v>1018</v>
      </c>
      <c r="E167" s="50">
        <v>0.33453828458757806</v>
      </c>
      <c r="F167" s="21"/>
      <c r="G167" s="21"/>
      <c r="H167" s="49">
        <v>52000430.51</v>
      </c>
      <c r="I167" s="50">
        <v>0.3526979728240115</v>
      </c>
      <c r="J167" s="51">
        <v>977</v>
      </c>
      <c r="K167" s="50">
        <v>0.33029073698444894</v>
      </c>
      <c r="L167" s="21"/>
      <c r="M167" s="21"/>
      <c r="N167" s="49">
        <v>49468846.809999965</v>
      </c>
      <c r="O167" s="50">
        <v>0.35069369746685364</v>
      </c>
      <c r="P167" s="51">
        <v>922</v>
      </c>
      <c r="Q167" s="50">
        <v>0.33070301291248205</v>
      </c>
      <c r="R167" s="21"/>
      <c r="S167" s="21"/>
      <c r="T167" s="49">
        <v>46674408.710000016</v>
      </c>
      <c r="U167" s="50">
        <v>0.35304475645361416</v>
      </c>
      <c r="V167" s="51">
        <v>863</v>
      </c>
      <c r="W167" s="50">
        <v>0.3317954632833526</v>
      </c>
      <c r="X167" s="21"/>
      <c r="Y167" s="21"/>
      <c r="Z167" s="49">
        <v>44672634.69999998</v>
      </c>
      <c r="AA167" s="50">
        <v>0.3520553282885534</v>
      </c>
      <c r="AB167" s="51">
        <v>817</v>
      </c>
      <c r="AC167" s="50">
        <v>0.33374183006535946</v>
      </c>
      <c r="AD167" s="21"/>
      <c r="AE167" s="21"/>
      <c r="AF167" s="49">
        <v>42396091.38</v>
      </c>
      <c r="AG167" s="50">
        <v>0.35119248200186326</v>
      </c>
      <c r="AH167" s="51">
        <v>779</v>
      </c>
      <c r="AI167" s="50">
        <v>0.3310667233319167</v>
      </c>
      <c r="AJ167" s="21"/>
      <c r="AK167" s="21"/>
      <c r="AL167" s="49">
        <v>39006683.56000001</v>
      </c>
      <c r="AM167" s="50">
        <v>0.3442935026331143</v>
      </c>
      <c r="AN167" s="51">
        <v>720</v>
      </c>
      <c r="AO167" s="50">
        <v>0.3220035778175313</v>
      </c>
      <c r="AP167" s="21"/>
    </row>
    <row r="168" spans="1:42" ht="18">
      <c r="A168" s="19" t="s">
        <v>72</v>
      </c>
      <c r="B168" s="49">
        <v>690620.29</v>
      </c>
      <c r="C168" s="50">
        <v>0.0044997182253158395</v>
      </c>
      <c r="D168" s="51">
        <v>17</v>
      </c>
      <c r="E168" s="50">
        <v>0.00558659217877095</v>
      </c>
      <c r="F168" s="21"/>
      <c r="G168" s="21"/>
      <c r="H168" s="49">
        <v>712834.06</v>
      </c>
      <c r="I168" s="50">
        <v>0.0048348662781467</v>
      </c>
      <c r="J168" s="51">
        <v>18</v>
      </c>
      <c r="K168" s="50">
        <v>0.006085192697768763</v>
      </c>
      <c r="L168" s="21"/>
      <c r="M168" s="21"/>
      <c r="N168" s="49">
        <v>901688.11</v>
      </c>
      <c r="O168" s="50">
        <v>0.006392231831728831</v>
      </c>
      <c r="P168" s="51">
        <v>20</v>
      </c>
      <c r="Q168" s="50">
        <v>0.007173601147776184</v>
      </c>
      <c r="R168" s="21"/>
      <c r="S168" s="21"/>
      <c r="T168" s="49">
        <v>744287.02</v>
      </c>
      <c r="U168" s="50">
        <v>0.005629779508083803</v>
      </c>
      <c r="V168" s="51">
        <v>15</v>
      </c>
      <c r="W168" s="50">
        <v>0.0057670126874279125</v>
      </c>
      <c r="X168" s="21"/>
      <c r="Y168" s="21"/>
      <c r="Z168" s="49">
        <v>743949.14</v>
      </c>
      <c r="AA168" s="50">
        <v>0.005862901538527056</v>
      </c>
      <c r="AB168" s="51">
        <v>15</v>
      </c>
      <c r="AC168" s="50">
        <v>0.006127450980392157</v>
      </c>
      <c r="AD168" s="21"/>
      <c r="AE168" s="21"/>
      <c r="AF168" s="49">
        <v>742777.09</v>
      </c>
      <c r="AG168" s="50">
        <v>0.006152872147414013</v>
      </c>
      <c r="AH168" s="51">
        <v>15</v>
      </c>
      <c r="AI168" s="50">
        <v>0.006374840628984276</v>
      </c>
      <c r="AJ168" s="21"/>
      <c r="AK168" s="21"/>
      <c r="AL168" s="49">
        <v>706523.97</v>
      </c>
      <c r="AM168" s="50">
        <v>0.006236152118684589</v>
      </c>
      <c r="AN168" s="51">
        <v>14</v>
      </c>
      <c r="AO168" s="50">
        <v>0.006261180679785331</v>
      </c>
      <c r="AP168" s="21"/>
    </row>
    <row r="169" spans="1:42" ht="18">
      <c r="A169" s="19" t="s">
        <v>73</v>
      </c>
      <c r="B169" s="49">
        <v>1085937.41</v>
      </c>
      <c r="C169" s="50">
        <v>0.0070753964603751775</v>
      </c>
      <c r="D169" s="51">
        <v>36</v>
      </c>
      <c r="E169" s="50">
        <v>0.011830430496220835</v>
      </c>
      <c r="F169" s="21"/>
      <c r="G169" s="21"/>
      <c r="H169" s="49">
        <v>1051987.41</v>
      </c>
      <c r="I169" s="50">
        <v>0.007135206830105573</v>
      </c>
      <c r="J169" s="51">
        <v>35</v>
      </c>
      <c r="K169" s="50">
        <v>0.011832319134550372</v>
      </c>
      <c r="L169" s="21"/>
      <c r="M169" s="21"/>
      <c r="N169" s="49">
        <v>572947.41</v>
      </c>
      <c r="O169" s="50">
        <v>0.004061728918781672</v>
      </c>
      <c r="P169" s="51">
        <v>20</v>
      </c>
      <c r="Q169" s="50">
        <v>0.007173601147776184</v>
      </c>
      <c r="R169" s="21"/>
      <c r="S169" s="21"/>
      <c r="T169" s="49">
        <v>577174.18</v>
      </c>
      <c r="U169" s="50">
        <v>0.0043657396727932625</v>
      </c>
      <c r="V169" s="51">
        <v>22</v>
      </c>
      <c r="W169" s="50">
        <v>0.008458285274894272</v>
      </c>
      <c r="X169" s="21"/>
      <c r="Y169" s="21"/>
      <c r="Z169" s="49">
        <v>908430.44</v>
      </c>
      <c r="AA169" s="50">
        <v>0.007159142927863065</v>
      </c>
      <c r="AB169" s="51">
        <v>33</v>
      </c>
      <c r="AC169" s="50">
        <v>0.013480392156862746</v>
      </c>
      <c r="AD169" s="21"/>
      <c r="AE169" s="21"/>
      <c r="AF169" s="49">
        <v>907095.87</v>
      </c>
      <c r="AG169" s="50">
        <v>0.007514024043952787</v>
      </c>
      <c r="AH169" s="51">
        <v>33</v>
      </c>
      <c r="AI169" s="50">
        <v>0.014024649383765405</v>
      </c>
      <c r="AJ169" s="21"/>
      <c r="AK169" s="21"/>
      <c r="AL169" s="49">
        <v>906963.69</v>
      </c>
      <c r="AM169" s="50">
        <v>0.008005338498230275</v>
      </c>
      <c r="AN169" s="51">
        <v>33</v>
      </c>
      <c r="AO169" s="50">
        <v>0.014758497316636851</v>
      </c>
      <c r="AP169" s="21"/>
    </row>
    <row r="170" spans="1:42" ht="18">
      <c r="A170" s="19"/>
      <c r="B170" s="49"/>
      <c r="C170" s="50"/>
      <c r="D170" s="51"/>
      <c r="E170" s="50"/>
      <c r="F170" s="21"/>
      <c r="G170" s="21"/>
      <c r="H170" s="49"/>
      <c r="I170" s="50"/>
      <c r="J170" s="51"/>
      <c r="K170" s="50"/>
      <c r="L170" s="21"/>
      <c r="M170" s="21"/>
      <c r="N170" s="49"/>
      <c r="O170" s="50"/>
      <c r="P170" s="51"/>
      <c r="Q170" s="50"/>
      <c r="R170" s="21"/>
      <c r="S170" s="21"/>
      <c r="T170" s="49"/>
      <c r="U170" s="50"/>
      <c r="V170" s="51"/>
      <c r="W170" s="50"/>
      <c r="X170" s="21"/>
      <c r="Y170" s="21"/>
      <c r="Z170" s="49"/>
      <c r="AA170" s="50"/>
      <c r="AB170" s="51"/>
      <c r="AC170" s="50"/>
      <c r="AD170" s="21"/>
      <c r="AE170" s="21"/>
      <c r="AF170" s="49"/>
      <c r="AG170" s="50"/>
      <c r="AH170" s="51"/>
      <c r="AI170" s="50"/>
      <c r="AJ170" s="21"/>
      <c r="AK170" s="21"/>
      <c r="AL170" s="49"/>
      <c r="AM170" s="50"/>
      <c r="AN170" s="51"/>
      <c r="AO170" s="50"/>
      <c r="AP170" s="21"/>
    </row>
    <row r="171" spans="1:42" ht="18.75" thickBot="1">
      <c r="A171" s="19"/>
      <c r="B171" s="52">
        <f>SUM(B163:B170)</f>
        <v>153480785.99999997</v>
      </c>
      <c r="C171" s="53"/>
      <c r="D171" s="54">
        <f>SUM(D163:D170)</f>
        <v>3043</v>
      </c>
      <c r="E171" s="53"/>
      <c r="F171" s="26"/>
      <c r="G171" s="26"/>
      <c r="H171" s="52">
        <f>SUM(H163:H170)</f>
        <v>147436147.97</v>
      </c>
      <c r="I171" s="53"/>
      <c r="J171" s="54">
        <f>SUM(J163:J170)</f>
        <v>2958</v>
      </c>
      <c r="K171" s="53"/>
      <c r="L171" s="26"/>
      <c r="M171" s="26"/>
      <c r="N171" s="52">
        <f>SUM(N163:N170)</f>
        <v>141059982.44999996</v>
      </c>
      <c r="O171" s="53"/>
      <c r="P171" s="54">
        <f>SUM(P163:P170)</f>
        <v>2788</v>
      </c>
      <c r="Q171" s="53"/>
      <c r="R171" s="26"/>
      <c r="S171" s="26"/>
      <c r="T171" s="52">
        <f>SUM(T163:T170)</f>
        <v>132205358.83</v>
      </c>
      <c r="U171" s="53"/>
      <c r="V171" s="54">
        <f>SUM(V163:V170)</f>
        <v>2601</v>
      </c>
      <c r="W171" s="53"/>
      <c r="X171" s="26"/>
      <c r="Y171" s="26"/>
      <c r="Z171" s="52">
        <f>SUM(Z163:Z170)</f>
        <v>126890948.98</v>
      </c>
      <c r="AA171" s="53"/>
      <c r="AB171" s="54">
        <f>SUM(AB163:AB170)</f>
        <v>2448</v>
      </c>
      <c r="AC171" s="53"/>
      <c r="AD171" s="26"/>
      <c r="AE171" s="26"/>
      <c r="AF171" s="52">
        <f>SUM(AF163:AF170)</f>
        <v>120720384.27000004</v>
      </c>
      <c r="AG171" s="53"/>
      <c r="AH171" s="54">
        <f>SUM(AH163:AH170)</f>
        <v>2353</v>
      </c>
      <c r="AI171" s="53"/>
      <c r="AJ171" s="26"/>
      <c r="AK171" s="26"/>
      <c r="AL171" s="52">
        <f>SUM(AL163:AL170)</f>
        <v>113294858.19999999</v>
      </c>
      <c r="AM171" s="53"/>
      <c r="AN171" s="54">
        <f>SUM(AN163:AN170)</f>
        <v>2236</v>
      </c>
      <c r="AO171" s="53"/>
      <c r="AP171" s="26"/>
    </row>
    <row r="172" spans="1:42" ht="18.75" thickTop="1">
      <c r="A172" s="19"/>
      <c r="B172" s="19"/>
      <c r="C172" s="18"/>
      <c r="D172" s="21"/>
      <c r="E172" s="20"/>
      <c r="F172" s="21"/>
      <c r="G172" s="21"/>
      <c r="H172" s="19"/>
      <c r="I172" s="18"/>
      <c r="J172" s="21"/>
      <c r="K172" s="20"/>
      <c r="L172" s="21"/>
      <c r="M172" s="21"/>
      <c r="N172" s="19"/>
      <c r="O172" s="18"/>
      <c r="P172" s="21"/>
      <c r="Q172" s="20"/>
      <c r="R172" s="21"/>
      <c r="S172" s="21"/>
      <c r="T172" s="19"/>
      <c r="U172" s="18"/>
      <c r="V172" s="21"/>
      <c r="W172" s="20"/>
      <c r="X172" s="21"/>
      <c r="Y172" s="21"/>
      <c r="Z172" s="19"/>
      <c r="AA172" s="18"/>
      <c r="AB172" s="21"/>
      <c r="AC172" s="20"/>
      <c r="AD172" s="21"/>
      <c r="AE172" s="21"/>
      <c r="AF172" s="19"/>
      <c r="AG172" s="18"/>
      <c r="AH172" s="21"/>
      <c r="AI172" s="20"/>
      <c r="AJ172" s="21"/>
      <c r="AK172" s="21"/>
      <c r="AL172" s="19"/>
      <c r="AM172" s="18"/>
      <c r="AN172" s="21"/>
      <c r="AO172" s="20"/>
      <c r="AP172" s="21"/>
    </row>
    <row r="173" spans="1:42" ht="18">
      <c r="A173" s="22" t="s">
        <v>101</v>
      </c>
      <c r="B173" s="22"/>
      <c r="C173" s="18"/>
      <c r="D173" s="19"/>
      <c r="E173" s="30">
        <v>16.382743309771655</v>
      </c>
      <c r="F173" s="21"/>
      <c r="G173" s="21"/>
      <c r="H173" s="22" t="s">
        <v>101</v>
      </c>
      <c r="I173" s="18"/>
      <c r="J173" s="19"/>
      <c r="K173" s="30">
        <v>16.14408771940142</v>
      </c>
      <c r="L173" s="21"/>
      <c r="M173" s="21"/>
      <c r="N173" s="22" t="s">
        <v>101</v>
      </c>
      <c r="O173" s="18"/>
      <c r="P173" s="19"/>
      <c r="Q173" s="30">
        <v>15.910982524973377</v>
      </c>
      <c r="R173" s="21"/>
      <c r="S173" s="21"/>
      <c r="T173" s="22" t="s">
        <v>101</v>
      </c>
      <c r="U173" s="18"/>
      <c r="V173" s="19"/>
      <c r="W173" s="30">
        <v>15.746140073673905</v>
      </c>
      <c r="X173" s="21"/>
      <c r="Y173" s="21"/>
      <c r="Z173" s="22" t="s">
        <v>101</v>
      </c>
      <c r="AA173" s="18"/>
      <c r="AB173" s="19"/>
      <c r="AC173" s="30">
        <v>15.588285088443145</v>
      </c>
      <c r="AD173" s="21"/>
      <c r="AE173" s="21"/>
      <c r="AF173" s="22" t="s">
        <v>101</v>
      </c>
      <c r="AG173" s="18"/>
      <c r="AH173" s="19"/>
      <c r="AI173" s="30">
        <v>15.348942757200668</v>
      </c>
      <c r="AJ173" s="21"/>
      <c r="AK173" s="21"/>
      <c r="AL173" s="22" t="s">
        <v>101</v>
      </c>
      <c r="AM173" s="18"/>
      <c r="AN173" s="19"/>
      <c r="AO173" s="30">
        <v>15.193080678962025</v>
      </c>
      <c r="AP173" s="21"/>
    </row>
    <row r="174" spans="1:42" ht="18">
      <c r="A174" s="19"/>
      <c r="B174" s="19"/>
      <c r="C174" s="18"/>
      <c r="D174" s="21"/>
      <c r="E174" s="20"/>
      <c r="F174" s="21"/>
      <c r="G174" s="21"/>
      <c r="H174" s="19"/>
      <c r="I174" s="18"/>
      <c r="J174" s="21"/>
      <c r="K174" s="20"/>
      <c r="L174" s="21"/>
      <c r="M174" s="21"/>
      <c r="N174" s="19"/>
      <c r="O174" s="18"/>
      <c r="P174" s="21"/>
      <c r="Q174" s="20"/>
      <c r="R174" s="21"/>
      <c r="S174" s="21"/>
      <c r="T174" s="19"/>
      <c r="U174" s="18"/>
      <c r="V174" s="21"/>
      <c r="W174" s="20"/>
      <c r="X174" s="21"/>
      <c r="Y174" s="21"/>
      <c r="Z174" s="19"/>
      <c r="AA174" s="18"/>
      <c r="AB174" s="21"/>
      <c r="AC174" s="20"/>
      <c r="AD174" s="21"/>
      <c r="AE174" s="21"/>
      <c r="AF174" s="19"/>
      <c r="AG174" s="18"/>
      <c r="AH174" s="21"/>
      <c r="AI174" s="20"/>
      <c r="AJ174" s="21"/>
      <c r="AK174" s="21"/>
      <c r="AL174" s="19"/>
      <c r="AM174" s="18"/>
      <c r="AN174" s="21"/>
      <c r="AO174" s="20"/>
      <c r="AP174" s="21"/>
    </row>
    <row r="175" spans="1:42" ht="18">
      <c r="A175" s="19"/>
      <c r="B175" s="19"/>
      <c r="C175" s="18"/>
      <c r="D175" s="21"/>
      <c r="E175" s="20"/>
      <c r="F175" s="21"/>
      <c r="G175" s="21"/>
      <c r="H175" s="19"/>
      <c r="I175" s="18"/>
      <c r="J175" s="21"/>
      <c r="K175" s="20"/>
      <c r="L175" s="21"/>
      <c r="M175" s="21"/>
      <c r="N175" s="19"/>
      <c r="O175" s="18"/>
      <c r="P175" s="21"/>
      <c r="Q175" s="20"/>
      <c r="R175" s="21"/>
      <c r="S175" s="21"/>
      <c r="T175" s="19"/>
      <c r="U175" s="18"/>
      <c r="V175" s="21"/>
      <c r="W175" s="20"/>
      <c r="X175" s="21"/>
      <c r="Y175" s="21"/>
      <c r="Z175" s="19"/>
      <c r="AA175" s="18"/>
      <c r="AB175" s="21"/>
      <c r="AC175" s="20"/>
      <c r="AD175" s="21"/>
      <c r="AE175" s="21"/>
      <c r="AF175" s="19"/>
      <c r="AG175" s="18"/>
      <c r="AH175" s="21"/>
      <c r="AI175" s="20"/>
      <c r="AJ175" s="21"/>
      <c r="AK175" s="21"/>
      <c r="AL175" s="19"/>
      <c r="AM175" s="18"/>
      <c r="AN175" s="21"/>
      <c r="AO175" s="20"/>
      <c r="AP175" s="21"/>
    </row>
    <row r="176" spans="1:42" ht="18.75">
      <c r="A176" s="17" t="s">
        <v>102</v>
      </c>
      <c r="B176" s="17"/>
      <c r="C176" s="18"/>
      <c r="D176" s="21"/>
      <c r="E176" s="20"/>
      <c r="F176" s="21"/>
      <c r="G176" s="21"/>
      <c r="H176" s="17" t="s">
        <v>102</v>
      </c>
      <c r="I176" s="18"/>
      <c r="J176" s="21"/>
      <c r="K176" s="20"/>
      <c r="L176" s="21"/>
      <c r="M176" s="21"/>
      <c r="N176" s="17" t="s">
        <v>102</v>
      </c>
      <c r="O176" s="18"/>
      <c r="P176" s="21"/>
      <c r="Q176" s="20"/>
      <c r="R176" s="21"/>
      <c r="S176" s="21"/>
      <c r="T176" s="17" t="s">
        <v>102</v>
      </c>
      <c r="U176" s="18"/>
      <c r="V176" s="21"/>
      <c r="W176" s="20"/>
      <c r="X176" s="21"/>
      <c r="Y176" s="21"/>
      <c r="Z176" s="17" t="s">
        <v>102</v>
      </c>
      <c r="AA176" s="18"/>
      <c r="AB176" s="21"/>
      <c r="AC176" s="20"/>
      <c r="AD176" s="21"/>
      <c r="AE176" s="21"/>
      <c r="AF176" s="17" t="s">
        <v>102</v>
      </c>
      <c r="AG176" s="18"/>
      <c r="AH176" s="21"/>
      <c r="AI176" s="20"/>
      <c r="AJ176" s="21"/>
      <c r="AK176" s="21"/>
      <c r="AL176" s="17" t="s">
        <v>102</v>
      </c>
      <c r="AM176" s="18"/>
      <c r="AN176" s="21"/>
      <c r="AO176" s="20"/>
      <c r="AP176" s="21"/>
    </row>
    <row r="177" spans="1:42" ht="18">
      <c r="A177" s="19"/>
      <c r="B177" s="19"/>
      <c r="C177" s="18"/>
      <c r="D177" s="21"/>
      <c r="E177" s="20"/>
      <c r="F177" s="21"/>
      <c r="G177" s="21"/>
      <c r="H177" s="19"/>
      <c r="I177" s="18"/>
      <c r="J177" s="21"/>
      <c r="K177" s="20"/>
      <c r="L177" s="21"/>
      <c r="M177" s="21"/>
      <c r="N177" s="19"/>
      <c r="O177" s="18"/>
      <c r="P177" s="21"/>
      <c r="Q177" s="20"/>
      <c r="R177" s="21"/>
      <c r="S177" s="21"/>
      <c r="T177" s="19"/>
      <c r="U177" s="18"/>
      <c r="V177" s="21"/>
      <c r="W177" s="20"/>
      <c r="X177" s="21"/>
      <c r="Y177" s="21"/>
      <c r="Z177" s="19"/>
      <c r="AA177" s="18"/>
      <c r="AB177" s="21"/>
      <c r="AC177" s="20"/>
      <c r="AD177" s="21"/>
      <c r="AE177" s="21"/>
      <c r="AF177" s="19"/>
      <c r="AG177" s="18"/>
      <c r="AH177" s="21"/>
      <c r="AI177" s="20"/>
      <c r="AJ177" s="21"/>
      <c r="AK177" s="21"/>
      <c r="AL177" s="19"/>
      <c r="AM177" s="18"/>
      <c r="AN177" s="21"/>
      <c r="AO177" s="20"/>
      <c r="AP177" s="21"/>
    </row>
    <row r="178" spans="1:42" ht="36">
      <c r="A178" s="33" t="s">
        <v>100</v>
      </c>
      <c r="B178" s="34" t="s">
        <v>83</v>
      </c>
      <c r="C178" s="35" t="s">
        <v>84</v>
      </c>
      <c r="D178" s="36" t="s">
        <v>85</v>
      </c>
      <c r="E178" s="35" t="s">
        <v>84</v>
      </c>
      <c r="F178" s="38"/>
      <c r="G178" s="38"/>
      <c r="H178" s="34" t="s">
        <v>83</v>
      </c>
      <c r="I178" s="35" t="s">
        <v>84</v>
      </c>
      <c r="J178" s="36" t="s">
        <v>85</v>
      </c>
      <c r="K178" s="35" t="s">
        <v>84</v>
      </c>
      <c r="L178" s="38"/>
      <c r="M178" s="38"/>
      <c r="N178" s="34" t="s">
        <v>83</v>
      </c>
      <c r="O178" s="35" t="s">
        <v>84</v>
      </c>
      <c r="P178" s="36" t="s">
        <v>85</v>
      </c>
      <c r="Q178" s="35" t="s">
        <v>84</v>
      </c>
      <c r="R178" s="38"/>
      <c r="S178" s="38"/>
      <c r="T178" s="34" t="s">
        <v>83</v>
      </c>
      <c r="U178" s="35" t="s">
        <v>84</v>
      </c>
      <c r="V178" s="36" t="s">
        <v>85</v>
      </c>
      <c r="W178" s="35" t="s">
        <v>84</v>
      </c>
      <c r="X178" s="38"/>
      <c r="Y178" s="38"/>
      <c r="Z178" s="34" t="s">
        <v>83</v>
      </c>
      <c r="AA178" s="35" t="s">
        <v>84</v>
      </c>
      <c r="AB178" s="36" t="s">
        <v>85</v>
      </c>
      <c r="AC178" s="35" t="s">
        <v>84</v>
      </c>
      <c r="AD178" s="38"/>
      <c r="AE178" s="38"/>
      <c r="AF178" s="34" t="s">
        <v>83</v>
      </c>
      <c r="AG178" s="35" t="s">
        <v>84</v>
      </c>
      <c r="AH178" s="36" t="s">
        <v>85</v>
      </c>
      <c r="AI178" s="35" t="s">
        <v>84</v>
      </c>
      <c r="AJ178" s="38"/>
      <c r="AK178" s="38"/>
      <c r="AL178" s="34" t="s">
        <v>83</v>
      </c>
      <c r="AM178" s="35" t="s">
        <v>84</v>
      </c>
      <c r="AN178" s="36" t="s">
        <v>85</v>
      </c>
      <c r="AO178" s="35" t="s">
        <v>84</v>
      </c>
      <c r="AP178" s="38"/>
    </row>
    <row r="179" spans="1:42" ht="18">
      <c r="A179" s="19"/>
      <c r="B179" s="18"/>
      <c r="C179" s="21"/>
      <c r="D179" s="20"/>
      <c r="E179" s="21"/>
      <c r="F179" s="21"/>
      <c r="G179" s="21"/>
      <c r="H179" s="18"/>
      <c r="I179" s="21"/>
      <c r="J179" s="20"/>
      <c r="K179" s="21"/>
      <c r="L179" s="21"/>
      <c r="M179" s="21"/>
      <c r="N179" s="18"/>
      <c r="O179" s="21"/>
      <c r="P179" s="20"/>
      <c r="Q179" s="21"/>
      <c r="R179" s="21"/>
      <c r="S179" s="21"/>
      <c r="T179" s="18"/>
      <c r="U179" s="21"/>
      <c r="V179" s="20"/>
      <c r="W179" s="21"/>
      <c r="X179" s="21"/>
      <c r="Y179" s="21"/>
      <c r="Z179" s="18"/>
      <c r="AA179" s="21"/>
      <c r="AB179" s="20"/>
      <c r="AC179" s="21"/>
      <c r="AD179" s="21"/>
      <c r="AE179" s="21"/>
      <c r="AF179" s="18"/>
      <c r="AG179" s="21"/>
      <c r="AH179" s="20"/>
      <c r="AI179" s="21"/>
      <c r="AJ179" s="21"/>
      <c r="AK179" s="21"/>
      <c r="AL179" s="18"/>
      <c r="AM179" s="21"/>
      <c r="AN179" s="20"/>
      <c r="AO179" s="21"/>
      <c r="AP179" s="21"/>
    </row>
    <row r="180" spans="1:42" ht="18">
      <c r="A180" s="19" t="s">
        <v>18</v>
      </c>
      <c r="B180" s="49">
        <v>81843340.01</v>
      </c>
      <c r="C180" s="50">
        <f>+B180/$B$183</f>
        <v>0.5332481162169707</v>
      </c>
      <c r="D180" s="51">
        <v>1685</v>
      </c>
      <c r="E180" s="50">
        <f>+D180/$D$183</f>
        <v>0.553729871837003</v>
      </c>
      <c r="F180" s="21"/>
      <c r="G180" s="21"/>
      <c r="H180" s="49">
        <v>76524578.5800001</v>
      </c>
      <c r="I180" s="50">
        <f>+H180/$H$183</f>
        <v>0.5190353901240763</v>
      </c>
      <c r="J180" s="51">
        <v>1623</v>
      </c>
      <c r="K180" s="50">
        <f>+J180/$J$183</f>
        <v>0.5486815415821501</v>
      </c>
      <c r="L180" s="21"/>
      <c r="M180" s="21"/>
      <c r="N180" s="49">
        <v>68928438.72999996</v>
      </c>
      <c r="O180" s="50">
        <v>0.48864630161450845</v>
      </c>
      <c r="P180" s="51">
        <v>1407</v>
      </c>
      <c r="Q180" s="50">
        <v>0.5046628407460545</v>
      </c>
      <c r="R180" s="21"/>
      <c r="S180" s="21"/>
      <c r="T180" s="49">
        <v>64008663.82999999</v>
      </c>
      <c r="U180" s="50">
        <v>0.4841608872474476</v>
      </c>
      <c r="V180" s="51">
        <v>1299</v>
      </c>
      <c r="W180" s="50">
        <v>0.4994232987312572</v>
      </c>
      <c r="X180" s="21"/>
      <c r="Y180" s="21"/>
      <c r="Z180" s="49">
        <v>60826971.309999995</v>
      </c>
      <c r="AA180" s="50">
        <v>0.4793641453464681</v>
      </c>
      <c r="AB180" s="51">
        <v>1213</v>
      </c>
      <c r="AC180" s="50">
        <v>0.49550653594771243</v>
      </c>
      <c r="AD180" s="21"/>
      <c r="AE180" s="21"/>
      <c r="AF180" s="49">
        <v>57778292.75999998</v>
      </c>
      <c r="AG180" s="50">
        <v>0.4786125649730753</v>
      </c>
      <c r="AH180" s="51">
        <v>1160</v>
      </c>
      <c r="AI180" s="50">
        <v>0.4929876753081173</v>
      </c>
      <c r="AJ180" s="21"/>
      <c r="AK180" s="21"/>
      <c r="AL180" s="49">
        <v>54400684.37</v>
      </c>
      <c r="AM180" s="50">
        <v>0.4801690494547088</v>
      </c>
      <c r="AN180" s="51">
        <v>1112</v>
      </c>
      <c r="AO180" s="50">
        <v>0.49731663685152055</v>
      </c>
      <c r="AP180" s="21"/>
    </row>
    <row r="181" spans="1:42" ht="18">
      <c r="A181" s="19" t="s">
        <v>19</v>
      </c>
      <c r="B181" s="49">
        <v>71637445.99</v>
      </c>
      <c r="C181" s="50">
        <f>+B181/$B$183</f>
        <v>0.46675188378302934</v>
      </c>
      <c r="D181" s="51">
        <v>1358</v>
      </c>
      <c r="E181" s="50">
        <f>+D181/$D$183</f>
        <v>0.44627012816299705</v>
      </c>
      <c r="F181" s="21"/>
      <c r="G181" s="21"/>
      <c r="H181" s="49">
        <v>70911569.3900001</v>
      </c>
      <c r="I181" s="50">
        <f>+H181/$H$183</f>
        <v>0.48096460987592365</v>
      </c>
      <c r="J181" s="51">
        <v>1335</v>
      </c>
      <c r="K181" s="50">
        <f>+J181/$J$183</f>
        <v>0.4513184584178499</v>
      </c>
      <c r="L181" s="21"/>
      <c r="M181" s="21"/>
      <c r="N181" s="49">
        <v>72131543.72000001</v>
      </c>
      <c r="O181" s="50">
        <v>0.5113536983854915</v>
      </c>
      <c r="P181" s="51">
        <v>1381</v>
      </c>
      <c r="Q181" s="50">
        <v>0.4953371592539455</v>
      </c>
      <c r="R181" s="21"/>
      <c r="S181" s="21"/>
      <c r="T181" s="49">
        <v>68196695.00000001</v>
      </c>
      <c r="U181" s="50">
        <v>0.5158391127525523</v>
      </c>
      <c r="V181" s="51">
        <v>1302</v>
      </c>
      <c r="W181" s="50">
        <v>0.5005767012687428</v>
      </c>
      <c r="X181" s="21"/>
      <c r="Y181" s="21"/>
      <c r="Z181" s="49">
        <v>66063977.67000003</v>
      </c>
      <c r="AA181" s="50">
        <v>0.520635854653532</v>
      </c>
      <c r="AB181" s="51">
        <v>1235</v>
      </c>
      <c r="AC181" s="50">
        <v>0.5044934640522876</v>
      </c>
      <c r="AD181" s="21"/>
      <c r="AE181" s="21"/>
      <c r="AF181" s="49">
        <v>62942091.51</v>
      </c>
      <c r="AG181" s="50">
        <v>0.5213874350269248</v>
      </c>
      <c r="AH181" s="51">
        <v>1193</v>
      </c>
      <c r="AI181" s="50">
        <v>0.5070123246918827</v>
      </c>
      <c r="AJ181" s="21"/>
      <c r="AK181" s="21"/>
      <c r="AL181" s="49">
        <v>58894173.82999997</v>
      </c>
      <c r="AM181" s="50">
        <v>0.5198309505452913</v>
      </c>
      <c r="AN181" s="51">
        <v>1124</v>
      </c>
      <c r="AO181" s="50">
        <v>0.5026833631484794</v>
      </c>
      <c r="AP181" s="21"/>
    </row>
    <row r="182" spans="1:42" ht="18">
      <c r="A182" s="19"/>
      <c r="B182" s="49"/>
      <c r="C182" s="50"/>
      <c r="D182" s="51"/>
      <c r="E182" s="50"/>
      <c r="F182" s="21"/>
      <c r="G182" s="21"/>
      <c r="H182" s="49"/>
      <c r="I182" s="50"/>
      <c r="J182" s="51"/>
      <c r="K182" s="50"/>
      <c r="L182" s="21"/>
      <c r="M182" s="21"/>
      <c r="N182" s="49"/>
      <c r="O182" s="50"/>
      <c r="P182" s="51"/>
      <c r="Q182" s="50"/>
      <c r="R182" s="21"/>
      <c r="S182" s="21"/>
      <c r="T182" s="49"/>
      <c r="U182" s="50"/>
      <c r="V182" s="51"/>
      <c r="W182" s="50"/>
      <c r="X182" s="21"/>
      <c r="Y182" s="21"/>
      <c r="Z182" s="49"/>
      <c r="AA182" s="50"/>
      <c r="AB182" s="51"/>
      <c r="AC182" s="50"/>
      <c r="AD182" s="21"/>
      <c r="AE182" s="21"/>
      <c r="AF182" s="49"/>
      <c r="AG182" s="50"/>
      <c r="AH182" s="51"/>
      <c r="AI182" s="50"/>
      <c r="AJ182" s="21"/>
      <c r="AK182" s="21"/>
      <c r="AL182" s="49"/>
      <c r="AM182" s="50"/>
      <c r="AN182" s="51"/>
      <c r="AO182" s="50"/>
      <c r="AP182" s="21"/>
    </row>
    <row r="183" spans="1:42" ht="18.75" thickBot="1">
      <c r="A183" s="19"/>
      <c r="B183" s="52">
        <f>SUM(B180:B182)</f>
        <v>153480786</v>
      </c>
      <c r="C183" s="53"/>
      <c r="D183" s="54">
        <f>SUM(D180:D182)</f>
        <v>3043</v>
      </c>
      <c r="E183" s="53"/>
      <c r="F183" s="26"/>
      <c r="G183" s="26"/>
      <c r="H183" s="52">
        <f>SUM(H180:H182)</f>
        <v>147436147.9700002</v>
      </c>
      <c r="I183" s="53"/>
      <c r="J183" s="54">
        <f>SUM(J180:J182)</f>
        <v>2958</v>
      </c>
      <c r="K183" s="53"/>
      <c r="L183" s="26"/>
      <c r="M183" s="26"/>
      <c r="N183" s="52">
        <f>SUM(N180:N182)</f>
        <v>141059982.45</v>
      </c>
      <c r="O183" s="53"/>
      <c r="P183" s="54">
        <f>SUM(P180:P182)</f>
        <v>2788</v>
      </c>
      <c r="Q183" s="53"/>
      <c r="R183" s="26"/>
      <c r="S183" s="26"/>
      <c r="T183" s="52">
        <f>SUM(T180:T182)</f>
        <v>132205358.83000001</v>
      </c>
      <c r="U183" s="53"/>
      <c r="V183" s="54">
        <f>SUM(V180:V182)</f>
        <v>2601</v>
      </c>
      <c r="W183" s="53"/>
      <c r="X183" s="26"/>
      <c r="Y183" s="26"/>
      <c r="Z183" s="52">
        <f>SUM(Z180:Z182)</f>
        <v>126890948.98000002</v>
      </c>
      <c r="AA183" s="53"/>
      <c r="AB183" s="54">
        <f>SUM(AB180:AB182)</f>
        <v>2448</v>
      </c>
      <c r="AC183" s="53"/>
      <c r="AD183" s="26"/>
      <c r="AE183" s="26"/>
      <c r="AF183" s="52">
        <f>SUM(AF180:AF182)</f>
        <v>120720384.26999998</v>
      </c>
      <c r="AG183" s="53"/>
      <c r="AH183" s="54">
        <f>SUM(AH180:AH182)</f>
        <v>2353</v>
      </c>
      <c r="AI183" s="53"/>
      <c r="AJ183" s="26"/>
      <c r="AK183" s="26"/>
      <c r="AL183" s="52">
        <f>SUM(AL180:AL182)</f>
        <v>113294858.19999996</v>
      </c>
      <c r="AM183" s="53"/>
      <c r="AN183" s="54">
        <f>SUM(AN180:AN182)</f>
        <v>2236</v>
      </c>
      <c r="AO183" s="53"/>
      <c r="AP183" s="26"/>
    </row>
    <row r="184" spans="1:42" ht="18.75" thickTop="1">
      <c r="A184" s="19"/>
      <c r="B184" s="19"/>
      <c r="C184" s="18"/>
      <c r="D184" s="21"/>
      <c r="E184" s="20"/>
      <c r="F184" s="21"/>
      <c r="G184" s="21"/>
      <c r="H184" s="19"/>
      <c r="I184" s="18"/>
      <c r="J184" s="21"/>
      <c r="K184" s="20"/>
      <c r="L184" s="21"/>
      <c r="M184" s="21"/>
      <c r="N184" s="19"/>
      <c r="O184" s="18"/>
      <c r="P184" s="21"/>
      <c r="Q184" s="20"/>
      <c r="R184" s="21"/>
      <c r="S184" s="21"/>
      <c r="T184" s="19"/>
      <c r="U184" s="18"/>
      <c r="V184" s="21"/>
      <c r="W184" s="20"/>
      <c r="X184" s="21"/>
      <c r="Y184" s="21"/>
      <c r="Z184" s="19"/>
      <c r="AA184" s="18"/>
      <c r="AB184" s="21"/>
      <c r="AC184" s="20"/>
      <c r="AD184" s="21"/>
      <c r="AE184" s="21"/>
      <c r="AF184" s="19"/>
      <c r="AG184" s="18"/>
      <c r="AH184" s="21"/>
      <c r="AI184" s="20"/>
      <c r="AJ184" s="21"/>
      <c r="AK184" s="21"/>
      <c r="AL184" s="19"/>
      <c r="AM184" s="18"/>
      <c r="AN184" s="21"/>
      <c r="AO184" s="20"/>
      <c r="AP184" s="21"/>
    </row>
    <row r="185" spans="1:42" ht="18">
      <c r="A185" s="19"/>
      <c r="B185" s="19"/>
      <c r="C185" s="18"/>
      <c r="D185" s="21"/>
      <c r="E185" s="20"/>
      <c r="F185" s="21"/>
      <c r="G185" s="21"/>
      <c r="H185" s="19"/>
      <c r="I185" s="18"/>
      <c r="J185" s="21"/>
      <c r="K185" s="20"/>
      <c r="L185" s="21"/>
      <c r="M185" s="21"/>
      <c r="N185" s="19"/>
      <c r="O185" s="18"/>
      <c r="P185" s="21"/>
      <c r="Q185" s="20"/>
      <c r="R185" s="21"/>
      <c r="S185" s="21"/>
      <c r="T185" s="19"/>
      <c r="U185" s="18"/>
      <c r="V185" s="21"/>
      <c r="W185" s="20"/>
      <c r="X185" s="21"/>
      <c r="Y185" s="21"/>
      <c r="Z185" s="19"/>
      <c r="AA185" s="18"/>
      <c r="AB185" s="21"/>
      <c r="AC185" s="20"/>
      <c r="AD185" s="21"/>
      <c r="AE185" s="21"/>
      <c r="AF185" s="19"/>
      <c r="AG185" s="18"/>
      <c r="AH185" s="21"/>
      <c r="AI185" s="20"/>
      <c r="AJ185" s="21"/>
      <c r="AK185" s="21"/>
      <c r="AL185" s="19"/>
      <c r="AM185" s="18"/>
      <c r="AN185" s="21"/>
      <c r="AO185" s="20"/>
      <c r="AP185" s="21"/>
    </row>
    <row r="186" spans="1:42" ht="18.75">
      <c r="A186" s="17" t="s">
        <v>103</v>
      </c>
      <c r="B186" s="17"/>
      <c r="C186" s="18"/>
      <c r="D186" s="21"/>
      <c r="E186" s="20"/>
      <c r="F186" s="21"/>
      <c r="G186" s="21"/>
      <c r="H186" s="17" t="s">
        <v>103</v>
      </c>
      <c r="I186" s="18"/>
      <c r="J186" s="21"/>
      <c r="K186" s="20"/>
      <c r="L186" s="21"/>
      <c r="M186" s="21"/>
      <c r="N186" s="17" t="s">
        <v>103</v>
      </c>
      <c r="O186" s="18"/>
      <c r="P186" s="21"/>
      <c r="Q186" s="20"/>
      <c r="R186" s="21"/>
      <c r="S186" s="21"/>
      <c r="T186" s="17" t="s">
        <v>103</v>
      </c>
      <c r="U186" s="18"/>
      <c r="V186" s="21"/>
      <c r="W186" s="20"/>
      <c r="X186" s="21"/>
      <c r="Y186" s="21"/>
      <c r="Z186" s="17" t="s">
        <v>103</v>
      </c>
      <c r="AA186" s="18"/>
      <c r="AB186" s="21"/>
      <c r="AC186" s="20"/>
      <c r="AD186" s="21"/>
      <c r="AE186" s="21"/>
      <c r="AF186" s="17" t="s">
        <v>103</v>
      </c>
      <c r="AG186" s="18"/>
      <c r="AH186" s="21"/>
      <c r="AI186" s="20"/>
      <c r="AJ186" s="21"/>
      <c r="AK186" s="21"/>
      <c r="AL186" s="17" t="s">
        <v>103</v>
      </c>
      <c r="AM186" s="18"/>
      <c r="AN186" s="21"/>
      <c r="AO186" s="20"/>
      <c r="AP186" s="21"/>
    </row>
    <row r="187" spans="1:42" ht="18">
      <c r="A187" s="19"/>
      <c r="B187" s="19"/>
      <c r="C187" s="18"/>
      <c r="D187" s="21"/>
      <c r="E187" s="20"/>
      <c r="F187" s="21"/>
      <c r="G187" s="21"/>
      <c r="H187" s="19"/>
      <c r="I187" s="18"/>
      <c r="J187" s="21"/>
      <c r="K187" s="20"/>
      <c r="L187" s="21"/>
      <c r="M187" s="21"/>
      <c r="N187" s="19"/>
      <c r="O187" s="18"/>
      <c r="P187" s="21"/>
      <c r="Q187" s="20"/>
      <c r="R187" s="21"/>
      <c r="S187" s="21"/>
      <c r="T187" s="19"/>
      <c r="U187" s="18"/>
      <c r="V187" s="21"/>
      <c r="W187" s="20"/>
      <c r="X187" s="21"/>
      <c r="Y187" s="21"/>
      <c r="Z187" s="19"/>
      <c r="AA187" s="18"/>
      <c r="AB187" s="21"/>
      <c r="AC187" s="20"/>
      <c r="AD187" s="21"/>
      <c r="AE187" s="21"/>
      <c r="AF187" s="19"/>
      <c r="AG187" s="18"/>
      <c r="AH187" s="21"/>
      <c r="AI187" s="20"/>
      <c r="AJ187" s="21"/>
      <c r="AK187" s="21"/>
      <c r="AL187" s="19"/>
      <c r="AM187" s="18"/>
      <c r="AN187" s="21"/>
      <c r="AO187" s="20"/>
      <c r="AP187" s="21"/>
    </row>
    <row r="188" spans="1:42" ht="36">
      <c r="A188" s="33" t="s">
        <v>104</v>
      </c>
      <c r="B188" s="34" t="s">
        <v>83</v>
      </c>
      <c r="C188" s="35" t="s">
        <v>84</v>
      </c>
      <c r="D188" s="36" t="s">
        <v>85</v>
      </c>
      <c r="E188" s="35" t="s">
        <v>84</v>
      </c>
      <c r="F188" s="38"/>
      <c r="G188" s="38"/>
      <c r="H188" s="34" t="s">
        <v>83</v>
      </c>
      <c r="I188" s="35" t="s">
        <v>84</v>
      </c>
      <c r="J188" s="36" t="s">
        <v>85</v>
      </c>
      <c r="K188" s="35" t="s">
        <v>84</v>
      </c>
      <c r="L188" s="38"/>
      <c r="M188" s="38"/>
      <c r="N188" s="34" t="s">
        <v>83</v>
      </c>
      <c r="O188" s="35" t="s">
        <v>84</v>
      </c>
      <c r="P188" s="36" t="s">
        <v>85</v>
      </c>
      <c r="Q188" s="35" t="s">
        <v>84</v>
      </c>
      <c r="R188" s="38"/>
      <c r="S188" s="38"/>
      <c r="T188" s="34" t="s">
        <v>83</v>
      </c>
      <c r="U188" s="35" t="s">
        <v>84</v>
      </c>
      <c r="V188" s="36" t="s">
        <v>85</v>
      </c>
      <c r="W188" s="35" t="s">
        <v>84</v>
      </c>
      <c r="X188" s="38"/>
      <c r="Y188" s="38"/>
      <c r="Z188" s="34" t="s">
        <v>83</v>
      </c>
      <c r="AA188" s="35" t="s">
        <v>84</v>
      </c>
      <c r="AB188" s="36" t="s">
        <v>85</v>
      </c>
      <c r="AC188" s="35" t="s">
        <v>84</v>
      </c>
      <c r="AD188" s="38"/>
      <c r="AE188" s="38"/>
      <c r="AF188" s="34" t="s">
        <v>83</v>
      </c>
      <c r="AG188" s="35" t="s">
        <v>84</v>
      </c>
      <c r="AH188" s="36" t="s">
        <v>85</v>
      </c>
      <c r="AI188" s="35" t="s">
        <v>84</v>
      </c>
      <c r="AJ188" s="38"/>
      <c r="AK188" s="38"/>
      <c r="AL188" s="34" t="s">
        <v>83</v>
      </c>
      <c r="AM188" s="35" t="s">
        <v>84</v>
      </c>
      <c r="AN188" s="36" t="s">
        <v>85</v>
      </c>
      <c r="AO188" s="35" t="s">
        <v>84</v>
      </c>
      <c r="AP188" s="38"/>
    </row>
    <row r="189" spans="1:42" ht="18">
      <c r="A189" s="19"/>
      <c r="B189" s="18"/>
      <c r="C189" s="21"/>
      <c r="D189" s="20"/>
      <c r="E189" s="21"/>
      <c r="F189" s="21"/>
      <c r="G189" s="21"/>
      <c r="H189" s="18"/>
      <c r="I189" s="21"/>
      <c r="J189" s="20"/>
      <c r="K189" s="21"/>
      <c r="L189" s="21"/>
      <c r="M189" s="21"/>
      <c r="N189" s="18"/>
      <c r="O189" s="21"/>
      <c r="P189" s="20"/>
      <c r="Q189" s="21"/>
      <c r="R189" s="21"/>
      <c r="S189" s="21"/>
      <c r="T189" s="18"/>
      <c r="U189" s="21"/>
      <c r="V189" s="20"/>
      <c r="W189" s="21"/>
      <c r="X189" s="21"/>
      <c r="Y189" s="21"/>
      <c r="Z189" s="18"/>
      <c r="AA189" s="21"/>
      <c r="AB189" s="20"/>
      <c r="AC189" s="21"/>
      <c r="AD189" s="21"/>
      <c r="AE189" s="21"/>
      <c r="AF189" s="18"/>
      <c r="AG189" s="21"/>
      <c r="AH189" s="20"/>
      <c r="AI189" s="21"/>
      <c r="AJ189" s="21"/>
      <c r="AK189" s="21"/>
      <c r="AL189" s="18"/>
      <c r="AM189" s="21"/>
      <c r="AN189" s="20"/>
      <c r="AO189" s="21"/>
      <c r="AP189" s="21"/>
    </row>
    <row r="190" spans="1:42" ht="18">
      <c r="A190" s="19" t="s">
        <v>20</v>
      </c>
      <c r="B190" s="49">
        <v>3639328.57</v>
      </c>
      <c r="C190" s="50">
        <v>0.02371194899927083</v>
      </c>
      <c r="D190" s="51">
        <v>103</v>
      </c>
      <c r="E190" s="50">
        <v>0.03384817614196516</v>
      </c>
      <c r="F190" s="21"/>
      <c r="G190" s="21"/>
      <c r="H190" s="49">
        <v>3461548.73</v>
      </c>
      <c r="I190" s="50">
        <v>0.02347829062045454</v>
      </c>
      <c r="J190" s="51">
        <v>97</v>
      </c>
      <c r="K190" s="50">
        <v>0.03279242731575389</v>
      </c>
      <c r="L190" s="21"/>
      <c r="M190" s="21"/>
      <c r="N190" s="49">
        <v>3069806.36</v>
      </c>
      <c r="O190" s="50">
        <v>0.02176241841720149</v>
      </c>
      <c r="P190" s="51">
        <v>91</v>
      </c>
      <c r="Q190" s="50">
        <v>0.032639885222381634</v>
      </c>
      <c r="R190" s="21"/>
      <c r="S190" s="21"/>
      <c r="T190" s="49">
        <v>2657711.41</v>
      </c>
      <c r="U190" s="50">
        <v>0.020102902284146396</v>
      </c>
      <c r="V190" s="51">
        <v>81</v>
      </c>
      <c r="W190" s="50">
        <v>0.031141868512110725</v>
      </c>
      <c r="X190" s="21"/>
      <c r="Y190" s="21"/>
      <c r="Z190" s="49">
        <v>2513552</v>
      </c>
      <c r="AA190" s="50">
        <v>0.01980875720612804</v>
      </c>
      <c r="AB190" s="51">
        <v>75</v>
      </c>
      <c r="AC190" s="50">
        <v>0.030637254901960783</v>
      </c>
      <c r="AD190" s="21"/>
      <c r="AE190" s="21"/>
      <c r="AF190" s="49">
        <v>2330270.6</v>
      </c>
      <c r="AG190" s="50">
        <v>0.019303041603878423</v>
      </c>
      <c r="AH190" s="51">
        <v>72</v>
      </c>
      <c r="AI190" s="50">
        <v>0.03059923501912452</v>
      </c>
      <c r="AJ190" s="21"/>
      <c r="AK190" s="21"/>
      <c r="AL190" s="49">
        <v>2118516.91</v>
      </c>
      <c r="AM190" s="50">
        <v>0.018699144371231494</v>
      </c>
      <c r="AN190" s="51">
        <v>67</v>
      </c>
      <c r="AO190" s="50">
        <v>0.02996422182468694</v>
      </c>
      <c r="AP190" s="21"/>
    </row>
    <row r="191" spans="1:42" ht="18">
      <c r="A191" s="19" t="s">
        <v>21</v>
      </c>
      <c r="B191" s="49">
        <v>8198652.939999989</v>
      </c>
      <c r="C191" s="50">
        <v>0.053418106289864785</v>
      </c>
      <c r="D191" s="51">
        <v>234</v>
      </c>
      <c r="E191" s="50">
        <v>0.07689779822543542</v>
      </c>
      <c r="F191" s="21"/>
      <c r="G191" s="21"/>
      <c r="H191" s="49">
        <v>8001276.219999998</v>
      </c>
      <c r="I191" s="50">
        <v>0.05426943344740721</v>
      </c>
      <c r="J191" s="51">
        <v>231</v>
      </c>
      <c r="K191" s="50">
        <v>0.07809330628803246</v>
      </c>
      <c r="L191" s="21"/>
      <c r="M191" s="21"/>
      <c r="N191" s="49">
        <v>8218972.610000002</v>
      </c>
      <c r="O191" s="50">
        <v>0.058265799181658695</v>
      </c>
      <c r="P191" s="51">
        <v>225</v>
      </c>
      <c r="Q191" s="50">
        <v>0.08070301291248207</v>
      </c>
      <c r="R191" s="21"/>
      <c r="S191" s="21"/>
      <c r="T191" s="49">
        <v>7771111.93</v>
      </c>
      <c r="U191" s="50">
        <v>0.058780612214007925</v>
      </c>
      <c r="V191" s="51">
        <v>211</v>
      </c>
      <c r="W191" s="50">
        <v>0.08112264513648597</v>
      </c>
      <c r="X191" s="21"/>
      <c r="Y191" s="21"/>
      <c r="Z191" s="49">
        <v>7494583.390000001</v>
      </c>
      <c r="AA191" s="50">
        <v>0.05906318338892134</v>
      </c>
      <c r="AB191" s="51">
        <v>194</v>
      </c>
      <c r="AC191" s="50">
        <v>0.07924836601307189</v>
      </c>
      <c r="AD191" s="21"/>
      <c r="AE191" s="21"/>
      <c r="AF191" s="49">
        <v>7310412.470000001</v>
      </c>
      <c r="AG191" s="50">
        <v>0.060556570575932944</v>
      </c>
      <c r="AH191" s="51">
        <v>191</v>
      </c>
      <c r="AI191" s="50">
        <v>0.0811729706757331</v>
      </c>
      <c r="AJ191" s="21"/>
      <c r="AK191" s="21"/>
      <c r="AL191" s="49">
        <v>6839713.5600000005</v>
      </c>
      <c r="AM191" s="50">
        <v>0.06037090887148488</v>
      </c>
      <c r="AN191" s="51">
        <v>184</v>
      </c>
      <c r="AO191" s="50">
        <v>0.08228980322003578</v>
      </c>
      <c r="AP191" s="21"/>
    </row>
    <row r="192" spans="1:42" ht="18">
      <c r="A192" s="19" t="s">
        <v>22</v>
      </c>
      <c r="B192" s="49">
        <v>15314471.54000001</v>
      </c>
      <c r="C192" s="50">
        <v>0.09978103408983072</v>
      </c>
      <c r="D192" s="51">
        <v>379</v>
      </c>
      <c r="E192" s="50">
        <v>0.12454814327965823</v>
      </c>
      <c r="F192" s="21"/>
      <c r="G192" s="21"/>
      <c r="H192" s="49">
        <v>14818455.989999989</v>
      </c>
      <c r="I192" s="50">
        <v>0.1005076176638528</v>
      </c>
      <c r="J192" s="51">
        <v>369</v>
      </c>
      <c r="K192" s="50">
        <v>0.12474645030425964</v>
      </c>
      <c r="L192" s="21"/>
      <c r="M192" s="21"/>
      <c r="N192" s="49">
        <v>14021453.570000011</v>
      </c>
      <c r="O192" s="50">
        <v>0.09940064734496928</v>
      </c>
      <c r="P192" s="51">
        <v>341</v>
      </c>
      <c r="Q192" s="50">
        <v>0.12230989956958394</v>
      </c>
      <c r="R192" s="21"/>
      <c r="S192" s="21"/>
      <c r="T192" s="49">
        <v>12992168.78000001</v>
      </c>
      <c r="U192" s="50">
        <v>0.09827263353754334</v>
      </c>
      <c r="V192" s="51">
        <v>306</v>
      </c>
      <c r="W192" s="50">
        <v>0.11764705882352941</v>
      </c>
      <c r="X192" s="21"/>
      <c r="Y192" s="21"/>
      <c r="Z192" s="49">
        <v>12485695.08</v>
      </c>
      <c r="AA192" s="50">
        <v>0.09839705022592228</v>
      </c>
      <c r="AB192" s="51">
        <v>279</v>
      </c>
      <c r="AC192" s="50">
        <v>0.11397058823529412</v>
      </c>
      <c r="AD192" s="21"/>
      <c r="AE192" s="21"/>
      <c r="AF192" s="49">
        <v>11946840.939999998</v>
      </c>
      <c r="AG192" s="50">
        <v>0.09896291344865181</v>
      </c>
      <c r="AH192" s="51">
        <v>271</v>
      </c>
      <c r="AI192" s="50">
        <v>0.11517212069698257</v>
      </c>
      <c r="AJ192" s="21"/>
      <c r="AK192" s="21"/>
      <c r="AL192" s="49">
        <v>11238109.710000006</v>
      </c>
      <c r="AM192" s="50">
        <v>0.09919346639863669</v>
      </c>
      <c r="AN192" s="51">
        <v>264</v>
      </c>
      <c r="AO192" s="50">
        <v>0.11806797853309481</v>
      </c>
      <c r="AP192" s="21"/>
    </row>
    <row r="193" spans="1:42" ht="18">
      <c r="A193" s="19" t="s">
        <v>23</v>
      </c>
      <c r="B193" s="49">
        <v>6349726.830000004</v>
      </c>
      <c r="C193" s="50">
        <v>0.04137147714372537</v>
      </c>
      <c r="D193" s="51">
        <v>173</v>
      </c>
      <c r="E193" s="50">
        <v>0.0568517909957279</v>
      </c>
      <c r="F193" s="21"/>
      <c r="G193" s="21"/>
      <c r="H193" s="49">
        <v>6200345.779999998</v>
      </c>
      <c r="I193" s="50">
        <v>0.0420544477414157</v>
      </c>
      <c r="J193" s="51">
        <v>171</v>
      </c>
      <c r="K193" s="50">
        <v>0.057809330628803245</v>
      </c>
      <c r="L193" s="21"/>
      <c r="M193" s="21"/>
      <c r="N193" s="49">
        <v>6342489.8500000015</v>
      </c>
      <c r="O193" s="50">
        <v>0.04496306989296665</v>
      </c>
      <c r="P193" s="51">
        <v>168</v>
      </c>
      <c r="Q193" s="50">
        <v>0.06025824964131994</v>
      </c>
      <c r="R193" s="21"/>
      <c r="S193" s="21"/>
      <c r="T193" s="49">
        <v>5860495.570000001</v>
      </c>
      <c r="U193" s="50">
        <v>0.044328729348527274</v>
      </c>
      <c r="V193" s="51">
        <v>152</v>
      </c>
      <c r="W193" s="50">
        <v>0.058439061899269514</v>
      </c>
      <c r="X193" s="21"/>
      <c r="Y193" s="21"/>
      <c r="Z193" s="49">
        <v>5638754.360000001</v>
      </c>
      <c r="AA193" s="50">
        <v>0.04443779800944477</v>
      </c>
      <c r="AB193" s="51">
        <v>147</v>
      </c>
      <c r="AC193" s="50">
        <v>0.06004901960784314</v>
      </c>
      <c r="AD193" s="21"/>
      <c r="AE193" s="21"/>
      <c r="AF193" s="49">
        <v>5205632.87</v>
      </c>
      <c r="AG193" s="50">
        <v>0.043121407386818945</v>
      </c>
      <c r="AH193" s="51">
        <v>142</v>
      </c>
      <c r="AI193" s="50">
        <v>0.060348491287717805</v>
      </c>
      <c r="AJ193" s="21"/>
      <c r="AK193" s="21"/>
      <c r="AL193" s="49">
        <v>4999304.63</v>
      </c>
      <c r="AM193" s="50">
        <v>0.04412649178813306</v>
      </c>
      <c r="AN193" s="51">
        <v>138</v>
      </c>
      <c r="AO193" s="50">
        <v>0.061717352415026835</v>
      </c>
      <c r="AP193" s="21"/>
    </row>
    <row r="194" spans="1:42" ht="18">
      <c r="A194" s="19" t="s">
        <v>24</v>
      </c>
      <c r="B194" s="49">
        <v>9452734.819999997</v>
      </c>
      <c r="C194" s="50">
        <v>0.061589043595333154</v>
      </c>
      <c r="D194" s="51">
        <v>213</v>
      </c>
      <c r="E194" s="50">
        <v>0.0699967137693066</v>
      </c>
      <c r="F194" s="21"/>
      <c r="G194" s="21"/>
      <c r="H194" s="49">
        <v>9270806.219999999</v>
      </c>
      <c r="I194" s="50">
        <v>0.06288014403283516</v>
      </c>
      <c r="J194" s="51">
        <v>208</v>
      </c>
      <c r="K194" s="50">
        <v>0.07031778228532792</v>
      </c>
      <c r="L194" s="21"/>
      <c r="M194" s="21"/>
      <c r="N194" s="49">
        <v>8909566.379999997</v>
      </c>
      <c r="O194" s="50">
        <v>0.06316154465110664</v>
      </c>
      <c r="P194" s="51">
        <v>201</v>
      </c>
      <c r="Q194" s="50">
        <v>0.07209469153515065</v>
      </c>
      <c r="R194" s="21"/>
      <c r="S194" s="21"/>
      <c r="T194" s="49">
        <v>8477483.369999995</v>
      </c>
      <c r="U194" s="50">
        <v>0.06412359865760817</v>
      </c>
      <c r="V194" s="51">
        <v>191</v>
      </c>
      <c r="W194" s="50">
        <v>0.07343329488658208</v>
      </c>
      <c r="X194" s="21"/>
      <c r="Y194" s="21"/>
      <c r="Z194" s="49">
        <v>8281708.3800000055</v>
      </c>
      <c r="AA194" s="50">
        <v>0.06526634442071462</v>
      </c>
      <c r="AB194" s="51">
        <v>181</v>
      </c>
      <c r="AC194" s="50">
        <v>0.07393790849673203</v>
      </c>
      <c r="AD194" s="21"/>
      <c r="AE194" s="21"/>
      <c r="AF194" s="49">
        <v>7906333.4799999995</v>
      </c>
      <c r="AG194" s="50">
        <v>0.06549294493891689</v>
      </c>
      <c r="AH194" s="51">
        <v>175</v>
      </c>
      <c r="AI194" s="50">
        <v>0.0743731406714832</v>
      </c>
      <c r="AJ194" s="21"/>
      <c r="AK194" s="21"/>
      <c r="AL194" s="49">
        <v>7289586.329999997</v>
      </c>
      <c r="AM194" s="50">
        <v>0.06434172252664506</v>
      </c>
      <c r="AN194" s="51">
        <v>167</v>
      </c>
      <c r="AO194" s="50">
        <v>0.07468694096601074</v>
      </c>
      <c r="AP194" s="21"/>
    </row>
    <row r="195" spans="1:42" ht="18">
      <c r="A195" s="19" t="s">
        <v>25</v>
      </c>
      <c r="B195" s="49">
        <v>3799453.3</v>
      </c>
      <c r="C195" s="50">
        <v>0.02475523744060056</v>
      </c>
      <c r="D195" s="51">
        <v>96</v>
      </c>
      <c r="E195" s="50">
        <v>0.031547814656588895</v>
      </c>
      <c r="F195" s="21"/>
      <c r="G195" s="21"/>
      <c r="H195" s="49">
        <v>3590816.16</v>
      </c>
      <c r="I195" s="50">
        <v>0.024355059525365867</v>
      </c>
      <c r="J195" s="51">
        <v>94</v>
      </c>
      <c r="K195" s="50">
        <v>0.03177822853279243</v>
      </c>
      <c r="L195" s="21"/>
      <c r="M195" s="21"/>
      <c r="N195" s="49">
        <v>3244951.85</v>
      </c>
      <c r="O195" s="50">
        <v>0.023004056810727324</v>
      </c>
      <c r="P195" s="51">
        <v>84</v>
      </c>
      <c r="Q195" s="50">
        <v>0.03012912482065997</v>
      </c>
      <c r="R195" s="21"/>
      <c r="S195" s="21"/>
      <c r="T195" s="49">
        <v>3144324.87</v>
      </c>
      <c r="U195" s="50">
        <v>0.023783641584780375</v>
      </c>
      <c r="V195" s="51">
        <v>80</v>
      </c>
      <c r="W195" s="50">
        <v>0.030757400999615533</v>
      </c>
      <c r="X195" s="21"/>
      <c r="Y195" s="21"/>
      <c r="Z195" s="49">
        <v>3029577.55</v>
      </c>
      <c r="AA195" s="50">
        <v>0.023875442451592892</v>
      </c>
      <c r="AB195" s="51">
        <v>76</v>
      </c>
      <c r="AC195" s="50">
        <v>0.03104575163398693</v>
      </c>
      <c r="AD195" s="21"/>
      <c r="AE195" s="21"/>
      <c r="AF195" s="49">
        <v>2939845.26</v>
      </c>
      <c r="AG195" s="50">
        <v>0.02435251741267507</v>
      </c>
      <c r="AH195" s="51">
        <v>73</v>
      </c>
      <c r="AI195" s="50">
        <v>0.03102422439439014</v>
      </c>
      <c r="AJ195" s="21"/>
      <c r="AK195" s="21"/>
      <c r="AL195" s="49">
        <v>2773971.99</v>
      </c>
      <c r="AM195" s="50">
        <v>0.024484535609754627</v>
      </c>
      <c r="AN195" s="51">
        <v>68</v>
      </c>
      <c r="AO195" s="50">
        <v>0.03041144901610018</v>
      </c>
      <c r="AP195" s="21"/>
    </row>
    <row r="196" spans="1:42" ht="18">
      <c r="A196" s="19" t="s">
        <v>13</v>
      </c>
      <c r="B196" s="49">
        <v>51352588.79999996</v>
      </c>
      <c r="C196" s="50">
        <v>0.334586433509664</v>
      </c>
      <c r="D196" s="51">
        <v>975</v>
      </c>
      <c r="E196" s="50">
        <v>0.32040749260598095</v>
      </c>
      <c r="F196" s="21"/>
      <c r="G196" s="21"/>
      <c r="H196" s="49">
        <v>50257345.81000003</v>
      </c>
      <c r="I196" s="50">
        <v>0.34087533147044974</v>
      </c>
      <c r="J196" s="51">
        <v>968</v>
      </c>
      <c r="K196" s="50">
        <v>0.32724814063556457</v>
      </c>
      <c r="L196" s="21"/>
      <c r="M196" s="21"/>
      <c r="N196" s="49">
        <v>47633743.879999995</v>
      </c>
      <c r="O196" s="50">
        <v>0.33768431735686766</v>
      </c>
      <c r="P196" s="51">
        <v>899</v>
      </c>
      <c r="Q196" s="50">
        <v>0.32245337159253945</v>
      </c>
      <c r="R196" s="21"/>
      <c r="S196" s="21"/>
      <c r="T196" s="49">
        <v>44232803.36000003</v>
      </c>
      <c r="U196" s="50">
        <v>0.33457647822640857</v>
      </c>
      <c r="V196" s="51">
        <v>839</v>
      </c>
      <c r="W196" s="50">
        <v>0.3225682429834679</v>
      </c>
      <c r="X196" s="21"/>
      <c r="Y196" s="21"/>
      <c r="Z196" s="49">
        <v>42381524.669999994</v>
      </c>
      <c r="AA196" s="50">
        <v>0.3339995879192297</v>
      </c>
      <c r="AB196" s="51">
        <v>795</v>
      </c>
      <c r="AC196" s="50">
        <v>0.3247549019607843</v>
      </c>
      <c r="AD196" s="21"/>
      <c r="AE196" s="21"/>
      <c r="AF196" s="49">
        <v>40250103.31</v>
      </c>
      <c r="AG196" s="50">
        <v>0.3334159641173581</v>
      </c>
      <c r="AH196" s="51">
        <v>759</v>
      </c>
      <c r="AI196" s="50">
        <v>0.32256693582660434</v>
      </c>
      <c r="AJ196" s="21"/>
      <c r="AK196" s="21"/>
      <c r="AL196" s="49">
        <v>37076257.52</v>
      </c>
      <c r="AM196" s="50">
        <v>0.3272545471970943</v>
      </c>
      <c r="AN196" s="51">
        <v>703</v>
      </c>
      <c r="AO196" s="50">
        <v>0.31440071556350624</v>
      </c>
      <c r="AP196" s="21"/>
    </row>
    <row r="197" spans="1:42" ht="18">
      <c r="A197" s="19" t="s">
        <v>26</v>
      </c>
      <c r="B197" s="49">
        <v>14045709.72</v>
      </c>
      <c r="C197" s="50">
        <v>0.09151445002373133</v>
      </c>
      <c r="D197" s="51">
        <v>288</v>
      </c>
      <c r="E197" s="50">
        <v>0.09464344396976668</v>
      </c>
      <c r="F197" s="21"/>
      <c r="G197" s="21"/>
      <c r="H197" s="49">
        <v>12720387.85000001</v>
      </c>
      <c r="I197" s="50">
        <v>0.08627726663469482</v>
      </c>
      <c r="J197" s="51">
        <v>267</v>
      </c>
      <c r="K197" s="50">
        <v>0.09026369168356999</v>
      </c>
      <c r="L197" s="21"/>
      <c r="M197" s="21"/>
      <c r="N197" s="49">
        <v>11904310.580000006</v>
      </c>
      <c r="O197" s="50">
        <v>0.08439183369542523</v>
      </c>
      <c r="P197" s="51">
        <v>249</v>
      </c>
      <c r="Q197" s="50">
        <v>0.08931133428981348</v>
      </c>
      <c r="R197" s="21"/>
      <c r="S197" s="21"/>
      <c r="T197" s="49">
        <v>11355148.739999998</v>
      </c>
      <c r="U197" s="50">
        <v>0.08589023047546307</v>
      </c>
      <c r="V197" s="51">
        <v>237</v>
      </c>
      <c r="W197" s="50">
        <v>0.09111880046136102</v>
      </c>
      <c r="X197" s="21"/>
      <c r="Y197" s="21"/>
      <c r="Z197" s="49">
        <v>10844809.149999999</v>
      </c>
      <c r="AA197" s="50">
        <v>0.08546558471801886</v>
      </c>
      <c r="AB197" s="51">
        <v>223</v>
      </c>
      <c r="AC197" s="50">
        <v>0.09109477124183006</v>
      </c>
      <c r="AD197" s="21"/>
      <c r="AE197" s="21"/>
      <c r="AF197" s="49">
        <v>10008638.810000002</v>
      </c>
      <c r="AG197" s="50">
        <v>0.08290761225225184</v>
      </c>
      <c r="AH197" s="51">
        <v>208</v>
      </c>
      <c r="AI197" s="50">
        <v>0.08839779005524862</v>
      </c>
      <c r="AJ197" s="21"/>
      <c r="AK197" s="21"/>
      <c r="AL197" s="49">
        <v>9389991.64</v>
      </c>
      <c r="AM197" s="50">
        <v>0.08288100439142437</v>
      </c>
      <c r="AN197" s="51">
        <v>200</v>
      </c>
      <c r="AO197" s="50">
        <v>0.08944543828264759</v>
      </c>
      <c r="AP197" s="21"/>
    </row>
    <row r="198" spans="1:42" ht="18">
      <c r="A198" s="19" t="s">
        <v>27</v>
      </c>
      <c r="B198" s="49">
        <v>35334145.439999975</v>
      </c>
      <c r="C198" s="50">
        <v>0.23021868965409117</v>
      </c>
      <c r="D198" s="51">
        <v>427</v>
      </c>
      <c r="E198" s="50">
        <v>0.1403220506079527</v>
      </c>
      <c r="F198" s="21"/>
      <c r="G198" s="21"/>
      <c r="H198" s="49">
        <v>33588740.34</v>
      </c>
      <c r="I198" s="50">
        <v>0.22781889517918336</v>
      </c>
      <c r="J198" s="51">
        <v>405</v>
      </c>
      <c r="K198" s="50">
        <v>0.13691683569979715</v>
      </c>
      <c r="L198" s="21"/>
      <c r="M198" s="21"/>
      <c r="N198" s="49">
        <v>31984087.39000001</v>
      </c>
      <c r="O198" s="50">
        <v>0.22674104189214012</v>
      </c>
      <c r="P198" s="51">
        <v>384</v>
      </c>
      <c r="Q198" s="50">
        <v>0.13773314203730272</v>
      </c>
      <c r="R198" s="21"/>
      <c r="S198" s="21"/>
      <c r="T198" s="49">
        <v>30594729.959999997</v>
      </c>
      <c r="U198" s="50">
        <v>0.2314182286615257</v>
      </c>
      <c r="V198" s="51">
        <v>369</v>
      </c>
      <c r="W198" s="50">
        <v>0.14186851211072665</v>
      </c>
      <c r="X198" s="21"/>
      <c r="Y198" s="21"/>
      <c r="Z198" s="49">
        <v>29522143.46000001</v>
      </c>
      <c r="AA198" s="50">
        <v>0.23265759849154538</v>
      </c>
      <c r="AB198" s="51">
        <v>351</v>
      </c>
      <c r="AC198" s="50">
        <v>0.14338235294117646</v>
      </c>
      <c r="AD198" s="21"/>
      <c r="AE198" s="21"/>
      <c r="AF198" s="49">
        <v>28407773.2</v>
      </c>
      <c r="AG198" s="50">
        <v>0.23531877712105295</v>
      </c>
      <c r="AH198" s="51">
        <v>344</v>
      </c>
      <c r="AI198" s="50">
        <v>0.14619634509137272</v>
      </c>
      <c r="AJ198" s="21"/>
      <c r="AK198" s="21"/>
      <c r="AL198" s="49">
        <v>27481694.85999998</v>
      </c>
      <c r="AM198" s="50">
        <v>0.2425678913996821</v>
      </c>
      <c r="AN198" s="51">
        <v>334</v>
      </c>
      <c r="AO198" s="50">
        <v>0.14937388193202147</v>
      </c>
      <c r="AP198" s="21"/>
    </row>
    <row r="199" spans="1:42" ht="18">
      <c r="A199" s="19" t="s">
        <v>28</v>
      </c>
      <c r="B199" s="49">
        <v>4488990.71</v>
      </c>
      <c r="C199" s="50">
        <v>0.02924790018992996</v>
      </c>
      <c r="D199" s="51">
        <v>120</v>
      </c>
      <c r="E199" s="50">
        <v>0.03943476832073611</v>
      </c>
      <c r="F199" s="21"/>
      <c r="G199" s="21"/>
      <c r="H199" s="49">
        <v>4300341.52</v>
      </c>
      <c r="I199" s="50">
        <v>0.029167484224255656</v>
      </c>
      <c r="J199" s="51">
        <v>114</v>
      </c>
      <c r="K199" s="50">
        <v>0.038539553752535496</v>
      </c>
      <c r="L199" s="21"/>
      <c r="M199" s="21"/>
      <c r="N199" s="49">
        <v>4154562.27</v>
      </c>
      <c r="O199" s="50">
        <v>0.02945245134616844</v>
      </c>
      <c r="P199" s="51">
        <v>109</v>
      </c>
      <c r="Q199" s="50">
        <v>0.0390961262553802</v>
      </c>
      <c r="R199" s="21"/>
      <c r="S199" s="21"/>
      <c r="T199" s="49">
        <v>3652291.15</v>
      </c>
      <c r="U199" s="50">
        <v>0.027625893400405954</v>
      </c>
      <c r="V199" s="51">
        <v>100</v>
      </c>
      <c r="W199" s="50">
        <v>0.03844675124951941</v>
      </c>
      <c r="X199" s="21"/>
      <c r="Y199" s="21"/>
      <c r="Z199" s="49">
        <v>3464557.09</v>
      </c>
      <c r="AA199" s="50">
        <v>0.02730342170067677</v>
      </c>
      <c r="AB199" s="51">
        <v>94</v>
      </c>
      <c r="AC199" s="50">
        <v>0.03839869281045752</v>
      </c>
      <c r="AD199" s="21"/>
      <c r="AE199" s="21"/>
      <c r="AF199" s="49">
        <v>3246593.23</v>
      </c>
      <c r="AG199" s="50">
        <v>0.02689349648472587</v>
      </c>
      <c r="AH199" s="51">
        <v>87</v>
      </c>
      <c r="AI199" s="50">
        <v>0.0369740756481088</v>
      </c>
      <c r="AJ199" s="21"/>
      <c r="AK199" s="21"/>
      <c r="AL199" s="49">
        <v>3055716.52</v>
      </c>
      <c r="AM199" s="50">
        <v>0.026971361000388275</v>
      </c>
      <c r="AN199" s="51">
        <v>83</v>
      </c>
      <c r="AO199" s="50">
        <v>0.03711985688729875</v>
      </c>
      <c r="AP199" s="21"/>
    </row>
    <row r="200" spans="1:42" ht="18">
      <c r="A200" s="19" t="s">
        <v>29</v>
      </c>
      <c r="B200" s="49">
        <v>1504983.33</v>
      </c>
      <c r="C200" s="50">
        <v>0.009805679063957884</v>
      </c>
      <c r="D200" s="51">
        <v>35</v>
      </c>
      <c r="E200" s="50">
        <v>0.011501807426881366</v>
      </c>
      <c r="F200" s="21"/>
      <c r="G200" s="21"/>
      <c r="H200" s="49">
        <v>1226083.35</v>
      </c>
      <c r="I200" s="50">
        <v>0.008316029460085195</v>
      </c>
      <c r="J200" s="51">
        <v>34</v>
      </c>
      <c r="K200" s="50">
        <v>0.011494252873563218</v>
      </c>
      <c r="L200" s="21"/>
      <c r="M200" s="21"/>
      <c r="N200" s="49">
        <v>1576037.71</v>
      </c>
      <c r="O200" s="50">
        <v>0.01117281941076833</v>
      </c>
      <c r="P200" s="51">
        <v>37</v>
      </c>
      <c r="Q200" s="50">
        <v>0.01327116212338594</v>
      </c>
      <c r="R200" s="21"/>
      <c r="S200" s="21"/>
      <c r="T200" s="49">
        <v>1467089.69</v>
      </c>
      <c r="U200" s="50">
        <v>0.01109705160958338</v>
      </c>
      <c r="V200" s="51">
        <v>35</v>
      </c>
      <c r="W200" s="50">
        <v>0.013456362937331795</v>
      </c>
      <c r="X200" s="21"/>
      <c r="Y200" s="21"/>
      <c r="Z200" s="49">
        <v>1234043.85</v>
      </c>
      <c r="AA200" s="50">
        <v>0.009725231467805514</v>
      </c>
      <c r="AB200" s="51">
        <v>33</v>
      </c>
      <c r="AC200" s="50">
        <v>0.013480392156862746</v>
      </c>
      <c r="AD200" s="21"/>
      <c r="AE200" s="21"/>
      <c r="AF200" s="49">
        <v>1167940.1</v>
      </c>
      <c r="AG200" s="50">
        <v>0.009674754657737141</v>
      </c>
      <c r="AH200" s="51">
        <v>31</v>
      </c>
      <c r="AI200" s="50">
        <v>0.01317467063323417</v>
      </c>
      <c r="AJ200" s="21"/>
      <c r="AK200" s="21"/>
      <c r="AL200" s="49">
        <v>1031994.53</v>
      </c>
      <c r="AM200" s="50">
        <v>0.009108926445525134</v>
      </c>
      <c r="AN200" s="51">
        <v>28</v>
      </c>
      <c r="AO200" s="50">
        <v>0.012522361359570662</v>
      </c>
      <c r="AP200" s="21"/>
    </row>
    <row r="201" spans="1:42" ht="18">
      <c r="A201" s="18"/>
      <c r="B201" s="49"/>
      <c r="C201" s="50"/>
      <c r="D201" s="51"/>
      <c r="E201" s="50"/>
      <c r="F201" s="21"/>
      <c r="G201" s="21"/>
      <c r="H201" s="49"/>
      <c r="I201" s="50"/>
      <c r="J201" s="51"/>
      <c r="K201" s="50"/>
      <c r="L201" s="21"/>
      <c r="M201" s="21"/>
      <c r="N201" s="49"/>
      <c r="O201" s="50"/>
      <c r="P201" s="51"/>
      <c r="Q201" s="50"/>
      <c r="R201" s="21"/>
      <c r="S201" s="21"/>
      <c r="T201" s="49"/>
      <c r="U201" s="50"/>
      <c r="V201" s="51"/>
      <c r="W201" s="50"/>
      <c r="X201" s="21"/>
      <c r="Y201" s="21"/>
      <c r="Z201" s="49"/>
      <c r="AA201" s="50"/>
      <c r="AB201" s="51"/>
      <c r="AC201" s="50"/>
      <c r="AD201" s="21"/>
      <c r="AE201" s="21"/>
      <c r="AF201" s="49"/>
      <c r="AG201" s="50"/>
      <c r="AH201" s="51"/>
      <c r="AI201" s="50"/>
      <c r="AJ201" s="21"/>
      <c r="AK201" s="21"/>
      <c r="AL201" s="49"/>
      <c r="AM201" s="50"/>
      <c r="AN201" s="51"/>
      <c r="AO201" s="50"/>
      <c r="AP201" s="21"/>
    </row>
    <row r="202" spans="1:42" ht="18.75" thickBot="1">
      <c r="A202" s="18"/>
      <c r="B202" s="52">
        <f>SUM(B190:B201)</f>
        <v>153480785.99999994</v>
      </c>
      <c r="C202" s="53"/>
      <c r="D202" s="54">
        <f>SUM(D190:D201)</f>
        <v>3043</v>
      </c>
      <c r="E202" s="53"/>
      <c r="F202" s="26"/>
      <c r="G202" s="26"/>
      <c r="H202" s="52">
        <f>SUM(H190:H201)</f>
        <v>147436147.97000003</v>
      </c>
      <c r="I202" s="53"/>
      <c r="J202" s="54">
        <f>SUM(J190:J201)</f>
        <v>2958</v>
      </c>
      <c r="K202" s="53"/>
      <c r="L202" s="26"/>
      <c r="M202" s="26"/>
      <c r="N202" s="52">
        <f>SUM(N190:N201)</f>
        <v>141059982.45000005</v>
      </c>
      <c r="O202" s="53"/>
      <c r="P202" s="54">
        <f>SUM(P190:P201)</f>
        <v>2788</v>
      </c>
      <c r="Q202" s="53"/>
      <c r="R202" s="26"/>
      <c r="S202" s="26"/>
      <c r="T202" s="52">
        <f>SUM(T190:T201)</f>
        <v>132205358.83000003</v>
      </c>
      <c r="U202" s="53"/>
      <c r="V202" s="54">
        <f>SUM(V190:V201)</f>
        <v>2601</v>
      </c>
      <c r="W202" s="53"/>
      <c r="X202" s="26"/>
      <c r="Y202" s="26"/>
      <c r="Z202" s="52">
        <f>SUM(Z190:Z201)</f>
        <v>126890948.97999999</v>
      </c>
      <c r="AA202" s="53"/>
      <c r="AB202" s="54">
        <f>SUM(AB190:AB201)</f>
        <v>2448</v>
      </c>
      <c r="AC202" s="53"/>
      <c r="AD202" s="26"/>
      <c r="AE202" s="26"/>
      <c r="AF202" s="52">
        <f>SUM(AF190:AF201)</f>
        <v>120720384.27000001</v>
      </c>
      <c r="AG202" s="53"/>
      <c r="AH202" s="54">
        <f>SUM(AH190:AH201)</f>
        <v>2353</v>
      </c>
      <c r="AI202" s="53"/>
      <c r="AJ202" s="26"/>
      <c r="AK202" s="26"/>
      <c r="AL202" s="52">
        <f>SUM(AL190:AL201)</f>
        <v>113294858.19999999</v>
      </c>
      <c r="AM202" s="53"/>
      <c r="AN202" s="54">
        <f>SUM(AN190:AN201)</f>
        <v>2236</v>
      </c>
      <c r="AO202" s="53"/>
      <c r="AP202" s="26"/>
    </row>
    <row r="203" spans="1:42" ht="18.75" thickTop="1">
      <c r="A203" s="18"/>
      <c r="B203" s="18"/>
      <c r="C203" s="21"/>
      <c r="D203" s="20"/>
      <c r="E203" s="21"/>
      <c r="F203" s="21"/>
      <c r="G203" s="21"/>
      <c r="H203" s="18"/>
      <c r="I203" s="21"/>
      <c r="J203" s="20"/>
      <c r="K203" s="21"/>
      <c r="L203" s="21"/>
      <c r="M203" s="21"/>
      <c r="N203" s="18"/>
      <c r="O203" s="21"/>
      <c r="P203" s="20"/>
      <c r="Q203" s="21"/>
      <c r="R203" s="21"/>
      <c r="S203" s="21"/>
      <c r="T203" s="18"/>
      <c r="U203" s="21"/>
      <c r="V203" s="20"/>
      <c r="W203" s="21"/>
      <c r="X203" s="21"/>
      <c r="Y203" s="21"/>
      <c r="Z203" s="18"/>
      <c r="AA203" s="21"/>
      <c r="AB203" s="20"/>
      <c r="AC203" s="21"/>
      <c r="AD203" s="21"/>
      <c r="AE203" s="21"/>
      <c r="AF203" s="18"/>
      <c r="AG203" s="21"/>
      <c r="AH203" s="20"/>
      <c r="AI203" s="21"/>
      <c r="AJ203" s="21"/>
      <c r="AK203" s="21"/>
      <c r="AL203" s="18"/>
      <c r="AM203" s="21"/>
      <c r="AN203" s="20"/>
      <c r="AO203" s="21"/>
      <c r="AP203" s="21"/>
    </row>
    <row r="204" spans="1:42" ht="18">
      <c r="A204" s="18"/>
      <c r="B204" s="18"/>
      <c r="C204" s="21"/>
      <c r="D204" s="20"/>
      <c r="E204" s="21"/>
      <c r="F204" s="21"/>
      <c r="G204" s="21"/>
      <c r="H204" s="18"/>
      <c r="I204" s="21"/>
      <c r="J204" s="20"/>
      <c r="K204" s="21"/>
      <c r="L204" s="21"/>
      <c r="M204" s="21"/>
      <c r="N204" s="18"/>
      <c r="O204" s="21"/>
      <c r="P204" s="20"/>
      <c r="Q204" s="21"/>
      <c r="R204" s="21"/>
      <c r="S204" s="21"/>
      <c r="T204" s="18"/>
      <c r="U204" s="21"/>
      <c r="V204" s="20"/>
      <c r="W204" s="21"/>
      <c r="X204" s="21"/>
      <c r="Y204" s="21"/>
      <c r="Z204" s="18"/>
      <c r="AA204" s="21"/>
      <c r="AB204" s="20"/>
      <c r="AC204" s="21"/>
      <c r="AD204" s="21"/>
      <c r="AE204" s="21"/>
      <c r="AF204" s="18"/>
      <c r="AG204" s="21"/>
      <c r="AH204" s="20"/>
      <c r="AI204" s="21"/>
      <c r="AJ204" s="21"/>
      <c r="AK204" s="21"/>
      <c r="AL204" s="18"/>
      <c r="AM204" s="21"/>
      <c r="AN204" s="20"/>
      <c r="AO204" s="21"/>
      <c r="AP204" s="21"/>
    </row>
    <row r="205" spans="1:42" ht="18">
      <c r="A205" s="18"/>
      <c r="B205" s="19"/>
      <c r="C205" s="18"/>
      <c r="D205" s="21"/>
      <c r="E205" s="20"/>
      <c r="F205" s="21"/>
      <c r="G205" s="21"/>
      <c r="H205" s="19"/>
      <c r="I205" s="18"/>
      <c r="J205" s="21"/>
      <c r="K205" s="20"/>
      <c r="L205" s="21"/>
      <c r="M205" s="21"/>
      <c r="N205" s="19"/>
      <c r="O205" s="18"/>
      <c r="P205" s="21"/>
      <c r="Q205" s="20"/>
      <c r="R205" s="21"/>
      <c r="S205" s="21"/>
      <c r="T205" s="19"/>
      <c r="U205" s="18"/>
      <c r="V205" s="21"/>
      <c r="W205" s="20"/>
      <c r="X205" s="21"/>
      <c r="Y205" s="21"/>
      <c r="Z205" s="19"/>
      <c r="AA205" s="18"/>
      <c r="AB205" s="21"/>
      <c r="AC205" s="20"/>
      <c r="AD205" s="21"/>
      <c r="AE205" s="21"/>
      <c r="AF205" s="19"/>
      <c r="AG205" s="18"/>
      <c r="AH205" s="21"/>
      <c r="AI205" s="20"/>
      <c r="AJ205" s="21"/>
      <c r="AK205" s="21"/>
      <c r="AL205" s="19"/>
      <c r="AM205" s="18"/>
      <c r="AN205" s="21"/>
      <c r="AO205" s="20"/>
      <c r="AP205" s="21"/>
    </row>
    <row r="206" spans="1:42" ht="18.75">
      <c r="A206" s="17" t="s">
        <v>105</v>
      </c>
      <c r="B206" s="17"/>
      <c r="C206" s="18"/>
      <c r="D206" s="21"/>
      <c r="E206" s="20"/>
      <c r="F206" s="21"/>
      <c r="G206" s="21"/>
      <c r="H206" s="17" t="s">
        <v>105</v>
      </c>
      <c r="I206" s="18"/>
      <c r="J206" s="21"/>
      <c r="K206" s="20"/>
      <c r="L206" s="21"/>
      <c r="M206" s="21"/>
      <c r="N206" s="17" t="s">
        <v>105</v>
      </c>
      <c r="O206" s="18"/>
      <c r="P206" s="21"/>
      <c r="Q206" s="20"/>
      <c r="R206" s="21"/>
      <c r="S206" s="21"/>
      <c r="T206" s="17" t="s">
        <v>105</v>
      </c>
      <c r="U206" s="18"/>
      <c r="V206" s="21"/>
      <c r="W206" s="20"/>
      <c r="X206" s="21"/>
      <c r="Y206" s="21"/>
      <c r="Z206" s="17" t="s">
        <v>105</v>
      </c>
      <c r="AA206" s="18"/>
      <c r="AB206" s="21"/>
      <c r="AC206" s="20"/>
      <c r="AD206" s="21"/>
      <c r="AE206" s="21"/>
      <c r="AF206" s="17" t="s">
        <v>105</v>
      </c>
      <c r="AG206" s="18"/>
      <c r="AH206" s="21"/>
      <c r="AI206" s="20"/>
      <c r="AJ206" s="21"/>
      <c r="AK206" s="21"/>
      <c r="AL206" s="17" t="s">
        <v>105</v>
      </c>
      <c r="AM206" s="18"/>
      <c r="AN206" s="21"/>
      <c r="AO206" s="20"/>
      <c r="AP206" s="21"/>
    </row>
    <row r="207" spans="1:42" ht="18">
      <c r="A207" s="18"/>
      <c r="B207" s="19"/>
      <c r="C207" s="18"/>
      <c r="D207" s="21"/>
      <c r="E207" s="20"/>
      <c r="F207" s="21"/>
      <c r="G207" s="21"/>
      <c r="H207" s="19"/>
      <c r="I207" s="18"/>
      <c r="J207" s="21"/>
      <c r="K207" s="20"/>
      <c r="L207" s="21"/>
      <c r="M207" s="21"/>
      <c r="N207" s="19"/>
      <c r="O207" s="18"/>
      <c r="P207" s="21"/>
      <c r="Q207" s="20"/>
      <c r="R207" s="21"/>
      <c r="S207" s="21"/>
      <c r="T207" s="19"/>
      <c r="U207" s="18"/>
      <c r="V207" s="21"/>
      <c r="W207" s="20"/>
      <c r="X207" s="21"/>
      <c r="Y207" s="21"/>
      <c r="Z207" s="19"/>
      <c r="AA207" s="18"/>
      <c r="AB207" s="21"/>
      <c r="AC207" s="20"/>
      <c r="AD207" s="21"/>
      <c r="AE207" s="21"/>
      <c r="AF207" s="19"/>
      <c r="AG207" s="18"/>
      <c r="AH207" s="21"/>
      <c r="AI207" s="20"/>
      <c r="AJ207" s="21"/>
      <c r="AK207" s="21"/>
      <c r="AL207" s="19"/>
      <c r="AM207" s="18"/>
      <c r="AN207" s="21"/>
      <c r="AO207" s="20"/>
      <c r="AP207" s="21"/>
    </row>
    <row r="208" spans="1:42" ht="36">
      <c r="A208" s="33" t="s">
        <v>106</v>
      </c>
      <c r="B208" s="34" t="s">
        <v>83</v>
      </c>
      <c r="C208" s="35" t="s">
        <v>84</v>
      </c>
      <c r="D208" s="36" t="s">
        <v>85</v>
      </c>
      <c r="E208" s="35" t="s">
        <v>84</v>
      </c>
      <c r="F208" s="38"/>
      <c r="G208" s="38"/>
      <c r="H208" s="34" t="s">
        <v>83</v>
      </c>
      <c r="I208" s="35" t="s">
        <v>84</v>
      </c>
      <c r="J208" s="36" t="s">
        <v>85</v>
      </c>
      <c r="K208" s="35" t="s">
        <v>84</v>
      </c>
      <c r="L208" s="38"/>
      <c r="M208" s="38"/>
      <c r="N208" s="34" t="s">
        <v>83</v>
      </c>
      <c r="O208" s="35" t="s">
        <v>84</v>
      </c>
      <c r="P208" s="36" t="s">
        <v>85</v>
      </c>
      <c r="Q208" s="35" t="s">
        <v>84</v>
      </c>
      <c r="R208" s="38"/>
      <c r="S208" s="38"/>
      <c r="T208" s="34" t="s">
        <v>83</v>
      </c>
      <c r="U208" s="35" t="s">
        <v>84</v>
      </c>
      <c r="V208" s="36" t="s">
        <v>85</v>
      </c>
      <c r="W208" s="35" t="s">
        <v>84</v>
      </c>
      <c r="X208" s="38"/>
      <c r="Y208" s="38"/>
      <c r="Z208" s="34" t="s">
        <v>83</v>
      </c>
      <c r="AA208" s="35" t="s">
        <v>84</v>
      </c>
      <c r="AB208" s="36" t="s">
        <v>85</v>
      </c>
      <c r="AC208" s="35" t="s">
        <v>84</v>
      </c>
      <c r="AD208" s="38"/>
      <c r="AE208" s="38"/>
      <c r="AF208" s="34" t="s">
        <v>83</v>
      </c>
      <c r="AG208" s="35" t="s">
        <v>84</v>
      </c>
      <c r="AH208" s="36" t="s">
        <v>85</v>
      </c>
      <c r="AI208" s="35" t="s">
        <v>84</v>
      </c>
      <c r="AJ208" s="38"/>
      <c r="AK208" s="38"/>
      <c r="AL208" s="34" t="s">
        <v>83</v>
      </c>
      <c r="AM208" s="35" t="s">
        <v>84</v>
      </c>
      <c r="AN208" s="36" t="s">
        <v>85</v>
      </c>
      <c r="AO208" s="35" t="s">
        <v>84</v>
      </c>
      <c r="AP208" s="38"/>
    </row>
    <row r="209" spans="1:42" ht="18">
      <c r="A209" s="19"/>
      <c r="B209" s="18"/>
      <c r="C209" s="21"/>
      <c r="D209" s="20"/>
      <c r="E209" s="21"/>
      <c r="F209" s="21"/>
      <c r="G209" s="21"/>
      <c r="H209" s="18"/>
      <c r="I209" s="21"/>
      <c r="J209" s="20"/>
      <c r="K209" s="21"/>
      <c r="L209" s="21"/>
      <c r="M209" s="21"/>
      <c r="N209" s="18"/>
      <c r="O209" s="21"/>
      <c r="P209" s="20"/>
      <c r="Q209" s="21"/>
      <c r="R209" s="21"/>
      <c r="S209" s="21"/>
      <c r="T209" s="18"/>
      <c r="U209" s="21"/>
      <c r="V209" s="20"/>
      <c r="W209" s="21"/>
      <c r="X209" s="21"/>
      <c r="Y209" s="21"/>
      <c r="Z209" s="18"/>
      <c r="AA209" s="21"/>
      <c r="AB209" s="20"/>
      <c r="AC209" s="21"/>
      <c r="AD209" s="21"/>
      <c r="AE209" s="21"/>
      <c r="AF209" s="18"/>
      <c r="AG209" s="21"/>
      <c r="AH209" s="20"/>
      <c r="AI209" s="21"/>
      <c r="AJ209" s="21"/>
      <c r="AK209" s="21"/>
      <c r="AL209" s="18"/>
      <c r="AM209" s="21"/>
      <c r="AN209" s="20"/>
      <c r="AO209" s="21"/>
      <c r="AP209" s="21"/>
    </row>
    <row r="210" spans="1:42" ht="18">
      <c r="A210" s="19" t="s">
        <v>30</v>
      </c>
      <c r="B210" s="49">
        <v>123925736.71999997</v>
      </c>
      <c r="C210" s="50">
        <v>0.8074348584584393</v>
      </c>
      <c r="D210" s="51">
        <v>2382</v>
      </c>
      <c r="E210" s="50">
        <v>0.7827801511666119</v>
      </c>
      <c r="F210" s="21"/>
      <c r="G210" s="21"/>
      <c r="H210" s="49">
        <v>125697669.75999999</v>
      </c>
      <c r="I210" s="50">
        <v>0.8525566592093595</v>
      </c>
      <c r="J210" s="51">
        <v>2463</v>
      </c>
      <c r="K210" s="50">
        <v>0.8326572008113591</v>
      </c>
      <c r="L210" s="21"/>
      <c r="M210" s="21"/>
      <c r="N210" s="49">
        <v>120665333.01000004</v>
      </c>
      <c r="O210" s="50">
        <v>0.8554186021735181</v>
      </c>
      <c r="P210" s="51">
        <v>2346</v>
      </c>
      <c r="Q210" s="50">
        <v>0.8414634146341463</v>
      </c>
      <c r="R210" s="21"/>
      <c r="S210" s="21"/>
      <c r="T210" s="49">
        <v>113022132.36999995</v>
      </c>
      <c r="U210" s="50">
        <v>0.8548982686498563</v>
      </c>
      <c r="V210" s="51">
        <v>2185</v>
      </c>
      <c r="W210" s="50">
        <v>0.8400615148019992</v>
      </c>
      <c r="X210" s="21"/>
      <c r="Y210" s="21"/>
      <c r="Z210" s="49">
        <v>108629604.30999996</v>
      </c>
      <c r="AA210" s="50">
        <v>0.8560863101994904</v>
      </c>
      <c r="AB210" s="51">
        <v>2065</v>
      </c>
      <c r="AC210" s="50">
        <v>0.8435457516339869</v>
      </c>
      <c r="AD210" s="21"/>
      <c r="AE210" s="21"/>
      <c r="AF210" s="49">
        <v>103136876.94</v>
      </c>
      <c r="AG210" s="50">
        <v>0.8543451676671837</v>
      </c>
      <c r="AH210" s="51">
        <v>1983</v>
      </c>
      <c r="AI210" s="50">
        <v>0.8427539311517213</v>
      </c>
      <c r="AJ210" s="21"/>
      <c r="AK210" s="21"/>
      <c r="AL210" s="49">
        <v>97247798.33999997</v>
      </c>
      <c r="AM210" s="50">
        <v>0.8583602105607295</v>
      </c>
      <c r="AN210" s="51">
        <v>1880</v>
      </c>
      <c r="AO210" s="50">
        <v>0.8407871198568873</v>
      </c>
      <c r="AP210" s="21"/>
    </row>
    <row r="211" spans="1:42" ht="18">
      <c r="A211" s="19" t="s">
        <v>32</v>
      </c>
      <c r="B211" s="49">
        <v>27175986.04999999</v>
      </c>
      <c r="C211" s="50">
        <v>0.17706441801777065</v>
      </c>
      <c r="D211" s="51">
        <v>599</v>
      </c>
      <c r="E211" s="50">
        <v>0.19684521853434112</v>
      </c>
      <c r="F211" s="21"/>
      <c r="G211" s="21"/>
      <c r="H211" s="49">
        <v>19786774.560000017</v>
      </c>
      <c r="I211" s="50">
        <v>0.13420572113716772</v>
      </c>
      <c r="J211" s="51">
        <v>446</v>
      </c>
      <c r="K211" s="50">
        <v>0.15077755240027046</v>
      </c>
      <c r="L211" s="21"/>
      <c r="M211" s="21"/>
      <c r="N211" s="49">
        <v>18131676.949999988</v>
      </c>
      <c r="O211" s="50">
        <v>0.1285387721952037</v>
      </c>
      <c r="P211" s="51">
        <v>397</v>
      </c>
      <c r="Q211" s="50">
        <v>0.14239598278335724</v>
      </c>
      <c r="R211" s="21"/>
      <c r="S211" s="21"/>
      <c r="T211" s="49">
        <v>17120919.50999999</v>
      </c>
      <c r="U211" s="50">
        <v>0.12950246239273414</v>
      </c>
      <c r="V211" s="51">
        <v>376</v>
      </c>
      <c r="W211" s="50">
        <v>0.144559784698193</v>
      </c>
      <c r="X211" s="21"/>
      <c r="Y211" s="21"/>
      <c r="Z211" s="49">
        <v>16345830.310000006</v>
      </c>
      <c r="AA211" s="50">
        <v>0.12881793730281244</v>
      </c>
      <c r="AB211" s="51">
        <v>347</v>
      </c>
      <c r="AC211" s="50">
        <v>0.1417483660130719</v>
      </c>
      <c r="AD211" s="21"/>
      <c r="AE211" s="21"/>
      <c r="AF211" s="49">
        <v>15806933.849999994</v>
      </c>
      <c r="AG211" s="50">
        <v>0.1309383990581626</v>
      </c>
      <c r="AH211" s="51">
        <v>340</v>
      </c>
      <c r="AI211" s="50">
        <v>0.14449638759031025</v>
      </c>
      <c r="AJ211" s="21"/>
      <c r="AK211" s="21"/>
      <c r="AL211" s="49">
        <v>15067925.799999993</v>
      </c>
      <c r="AM211" s="50">
        <v>0.13299743730117486</v>
      </c>
      <c r="AN211" s="51">
        <v>333</v>
      </c>
      <c r="AO211" s="50">
        <v>0.14892665474060823</v>
      </c>
      <c r="AP211" s="21"/>
    </row>
    <row r="212" spans="1:42" ht="18">
      <c r="A212" s="19" t="s">
        <v>31</v>
      </c>
      <c r="B212" s="49">
        <v>2379063.23</v>
      </c>
      <c r="C212" s="50">
        <v>0.015500723523790137</v>
      </c>
      <c r="D212" s="51">
        <v>62</v>
      </c>
      <c r="E212" s="50">
        <v>0.020374630299046993</v>
      </c>
      <c r="F212" s="21"/>
      <c r="G212" s="21"/>
      <c r="H212" s="49">
        <v>1951703.65</v>
      </c>
      <c r="I212" s="50">
        <v>0.013237619653472825</v>
      </c>
      <c r="J212" s="51">
        <v>49</v>
      </c>
      <c r="K212" s="50">
        <v>0.01656524678837052</v>
      </c>
      <c r="L212" s="21"/>
      <c r="M212" s="21"/>
      <c r="N212" s="49">
        <v>2262972.49</v>
      </c>
      <c r="O212" s="50">
        <v>0.016042625631278028</v>
      </c>
      <c r="P212" s="51">
        <v>45</v>
      </c>
      <c r="Q212" s="50">
        <v>0.016140602582496413</v>
      </c>
      <c r="R212" s="21"/>
      <c r="S212" s="21"/>
      <c r="T212" s="49">
        <v>2062306.95</v>
      </c>
      <c r="U212" s="50">
        <v>0.015599268957409486</v>
      </c>
      <c r="V212" s="51">
        <v>40</v>
      </c>
      <c r="W212" s="50">
        <v>0.015378700499807767</v>
      </c>
      <c r="X212" s="21"/>
      <c r="Y212" s="21"/>
      <c r="Z212" s="49">
        <v>1915514.36</v>
      </c>
      <c r="AA212" s="50">
        <v>0.01509575249769718</v>
      </c>
      <c r="AB212" s="51">
        <v>36</v>
      </c>
      <c r="AC212" s="50">
        <v>0.014705882352941176</v>
      </c>
      <c r="AD212" s="21"/>
      <c r="AE212" s="21"/>
      <c r="AF212" s="49">
        <v>1776573.48</v>
      </c>
      <c r="AG212" s="50">
        <v>0.014716433274653625</v>
      </c>
      <c r="AH212" s="51">
        <v>30</v>
      </c>
      <c r="AI212" s="50">
        <v>0.012749681257968552</v>
      </c>
      <c r="AJ212" s="21"/>
      <c r="AK212" s="21"/>
      <c r="AL212" s="49">
        <v>979134.06</v>
      </c>
      <c r="AM212" s="50">
        <v>0.008642352138095532</v>
      </c>
      <c r="AN212" s="51">
        <v>23</v>
      </c>
      <c r="AO212" s="50">
        <v>0.010286225402504472</v>
      </c>
      <c r="AP212" s="21"/>
    </row>
    <row r="213" spans="1:42" ht="18">
      <c r="A213" s="19" t="s">
        <v>33</v>
      </c>
      <c r="B213" s="49">
        <v>0</v>
      </c>
      <c r="C213" s="50">
        <v>0</v>
      </c>
      <c r="D213" s="51">
        <v>0</v>
      </c>
      <c r="E213" s="50">
        <v>0</v>
      </c>
      <c r="F213" s="21"/>
      <c r="G213" s="21"/>
      <c r="H213" s="49">
        <v>0</v>
      </c>
      <c r="I213" s="50">
        <v>0</v>
      </c>
      <c r="J213" s="51">
        <v>0</v>
      </c>
      <c r="K213" s="50">
        <v>0</v>
      </c>
      <c r="L213" s="21"/>
      <c r="M213" s="21"/>
      <c r="N213" s="49">
        <v>0</v>
      </c>
      <c r="O213" s="50">
        <v>0</v>
      </c>
      <c r="P213" s="51">
        <v>0</v>
      </c>
      <c r="Q213" s="50">
        <v>0</v>
      </c>
      <c r="R213" s="21"/>
      <c r="S213" s="21"/>
      <c r="T213" s="49">
        <v>0</v>
      </c>
      <c r="U213" s="50">
        <v>0</v>
      </c>
      <c r="V213" s="51">
        <v>0</v>
      </c>
      <c r="W213" s="50">
        <v>0</v>
      </c>
      <c r="X213" s="21"/>
      <c r="Y213" s="21"/>
      <c r="Z213" s="49">
        <v>0</v>
      </c>
      <c r="AA213" s="50">
        <v>0</v>
      </c>
      <c r="AB213" s="51">
        <v>0</v>
      </c>
      <c r="AC213" s="50">
        <v>0</v>
      </c>
      <c r="AD213" s="21"/>
      <c r="AE213" s="21"/>
      <c r="AF213" s="49">
        <v>0</v>
      </c>
      <c r="AG213" s="50">
        <v>0</v>
      </c>
      <c r="AH213" s="51">
        <v>0</v>
      </c>
      <c r="AI213" s="50">
        <v>0</v>
      </c>
      <c r="AJ213" s="21"/>
      <c r="AK213" s="21"/>
      <c r="AL213" s="49">
        <v>0</v>
      </c>
      <c r="AM213" s="50">
        <v>0</v>
      </c>
      <c r="AN213" s="51">
        <v>0</v>
      </c>
      <c r="AO213" s="50">
        <v>0</v>
      </c>
      <c r="AP213" s="21"/>
    </row>
    <row r="214" spans="1:42" ht="18">
      <c r="A214" s="19" t="s">
        <v>34</v>
      </c>
      <c r="B214" s="49">
        <v>0</v>
      </c>
      <c r="C214" s="50">
        <v>0</v>
      </c>
      <c r="D214" s="51">
        <v>0</v>
      </c>
      <c r="E214" s="50">
        <v>0</v>
      </c>
      <c r="F214" s="21"/>
      <c r="G214" s="21"/>
      <c r="H214" s="49">
        <v>0</v>
      </c>
      <c r="I214" s="50">
        <v>0</v>
      </c>
      <c r="J214" s="51">
        <v>0</v>
      </c>
      <c r="K214" s="50">
        <v>0</v>
      </c>
      <c r="L214" s="21"/>
      <c r="M214" s="21"/>
      <c r="N214" s="49">
        <v>0</v>
      </c>
      <c r="O214" s="50">
        <v>0</v>
      </c>
      <c r="P214" s="51">
        <v>0</v>
      </c>
      <c r="Q214" s="50">
        <v>0</v>
      </c>
      <c r="R214" s="21"/>
      <c r="S214" s="21"/>
      <c r="T214" s="49">
        <v>0</v>
      </c>
      <c r="U214" s="50">
        <v>0</v>
      </c>
      <c r="V214" s="51">
        <v>0</v>
      </c>
      <c r="W214" s="50">
        <v>0</v>
      </c>
      <c r="X214" s="21"/>
      <c r="Y214" s="21"/>
      <c r="Z214" s="49">
        <v>0</v>
      </c>
      <c r="AA214" s="50">
        <v>0</v>
      </c>
      <c r="AB214" s="51">
        <v>0</v>
      </c>
      <c r="AC214" s="50">
        <v>0</v>
      </c>
      <c r="AD214" s="21"/>
      <c r="AE214" s="21"/>
      <c r="AF214" s="49">
        <v>0</v>
      </c>
      <c r="AG214" s="50">
        <v>0</v>
      </c>
      <c r="AH214" s="51">
        <v>0</v>
      </c>
      <c r="AI214" s="50">
        <v>0</v>
      </c>
      <c r="AJ214" s="21"/>
      <c r="AK214" s="21"/>
      <c r="AL214" s="49">
        <v>0</v>
      </c>
      <c r="AM214" s="50">
        <v>0</v>
      </c>
      <c r="AN214" s="51">
        <v>0</v>
      </c>
      <c r="AO214" s="50">
        <v>0</v>
      </c>
      <c r="AP214" s="21"/>
    </row>
    <row r="215" spans="1:42" ht="18">
      <c r="A215" s="19" t="s">
        <v>35</v>
      </c>
      <c r="B215" s="49">
        <v>0</v>
      </c>
      <c r="C215" s="50">
        <v>0</v>
      </c>
      <c r="D215" s="51">
        <v>0</v>
      </c>
      <c r="E215" s="50">
        <v>0</v>
      </c>
      <c r="F215" s="21"/>
      <c r="G215" s="21"/>
      <c r="H215" s="49">
        <v>0</v>
      </c>
      <c r="I215" s="50">
        <v>0</v>
      </c>
      <c r="J215" s="51">
        <v>0</v>
      </c>
      <c r="K215" s="50">
        <v>0</v>
      </c>
      <c r="L215" s="21"/>
      <c r="M215" s="21"/>
      <c r="N215" s="49">
        <v>0</v>
      </c>
      <c r="O215" s="50">
        <v>0</v>
      </c>
      <c r="P215" s="51">
        <v>0</v>
      </c>
      <c r="Q215" s="50">
        <v>0</v>
      </c>
      <c r="R215" s="21"/>
      <c r="S215" s="21"/>
      <c r="T215" s="49">
        <v>0</v>
      </c>
      <c r="U215" s="50">
        <v>0</v>
      </c>
      <c r="V215" s="51">
        <v>0</v>
      </c>
      <c r="W215" s="50">
        <v>0</v>
      </c>
      <c r="X215" s="21"/>
      <c r="Y215" s="21"/>
      <c r="Z215" s="49">
        <v>0</v>
      </c>
      <c r="AA215" s="50">
        <v>0</v>
      </c>
      <c r="AB215" s="51">
        <v>0</v>
      </c>
      <c r="AC215" s="50">
        <v>0</v>
      </c>
      <c r="AD215" s="21"/>
      <c r="AE215" s="21"/>
      <c r="AF215" s="49">
        <v>0</v>
      </c>
      <c r="AG215" s="50">
        <v>0</v>
      </c>
      <c r="AH215" s="51">
        <v>0</v>
      </c>
      <c r="AI215" s="50">
        <v>0</v>
      </c>
      <c r="AJ215" s="21"/>
      <c r="AK215" s="21"/>
      <c r="AL215" s="49">
        <v>0</v>
      </c>
      <c r="AM215" s="50">
        <v>0</v>
      </c>
      <c r="AN215" s="51">
        <v>0</v>
      </c>
      <c r="AO215" s="50">
        <v>0</v>
      </c>
      <c r="AP215" s="21"/>
    </row>
    <row r="216" spans="1:42" ht="18">
      <c r="A216" s="19" t="s">
        <v>36</v>
      </c>
      <c r="B216" s="49">
        <v>0</v>
      </c>
      <c r="C216" s="50">
        <v>0</v>
      </c>
      <c r="D216" s="51">
        <v>0</v>
      </c>
      <c r="E216" s="50">
        <v>0</v>
      </c>
      <c r="F216" s="21"/>
      <c r="G216" s="21"/>
      <c r="H216" s="49">
        <v>0</v>
      </c>
      <c r="I216" s="50">
        <v>0</v>
      </c>
      <c r="J216" s="51">
        <v>0</v>
      </c>
      <c r="K216" s="50">
        <v>0</v>
      </c>
      <c r="L216" s="21"/>
      <c r="M216" s="21"/>
      <c r="N216" s="49">
        <v>0</v>
      </c>
      <c r="O216" s="50">
        <v>0</v>
      </c>
      <c r="P216" s="51">
        <v>0</v>
      </c>
      <c r="Q216" s="50">
        <v>0</v>
      </c>
      <c r="R216" s="21"/>
      <c r="S216" s="21"/>
      <c r="T216" s="49">
        <v>0</v>
      </c>
      <c r="U216" s="50">
        <v>0</v>
      </c>
      <c r="V216" s="51">
        <v>0</v>
      </c>
      <c r="W216" s="50">
        <v>0</v>
      </c>
      <c r="X216" s="21"/>
      <c r="Y216" s="21"/>
      <c r="Z216" s="49">
        <v>0</v>
      </c>
      <c r="AA216" s="50">
        <v>0</v>
      </c>
      <c r="AB216" s="51">
        <v>0</v>
      </c>
      <c r="AC216" s="50">
        <v>0</v>
      </c>
      <c r="AD216" s="21"/>
      <c r="AE216" s="21"/>
      <c r="AF216" s="49">
        <v>0</v>
      </c>
      <c r="AG216" s="50">
        <v>0</v>
      </c>
      <c r="AH216" s="51">
        <v>0</v>
      </c>
      <c r="AI216" s="50">
        <v>0</v>
      </c>
      <c r="AJ216" s="21"/>
      <c r="AK216" s="21"/>
      <c r="AL216" s="49">
        <v>0</v>
      </c>
      <c r="AM216" s="50">
        <v>0</v>
      </c>
      <c r="AN216" s="51">
        <v>0</v>
      </c>
      <c r="AO216" s="50">
        <v>0</v>
      </c>
      <c r="AP216" s="21"/>
    </row>
    <row r="217" spans="1:42" ht="18">
      <c r="A217" s="18"/>
      <c r="B217" s="49"/>
      <c r="C217" s="50"/>
      <c r="D217" s="51"/>
      <c r="E217" s="50"/>
      <c r="F217" s="21"/>
      <c r="G217" s="21"/>
      <c r="H217" s="49"/>
      <c r="I217" s="50"/>
      <c r="J217" s="51"/>
      <c r="K217" s="50"/>
      <c r="L217" s="21"/>
      <c r="M217" s="21"/>
      <c r="N217" s="49"/>
      <c r="O217" s="50"/>
      <c r="P217" s="51"/>
      <c r="Q217" s="50"/>
      <c r="R217" s="21"/>
      <c r="S217" s="21"/>
      <c r="T217" s="49"/>
      <c r="U217" s="50"/>
      <c r="V217" s="51"/>
      <c r="W217" s="50"/>
      <c r="X217" s="21"/>
      <c r="Y217" s="21"/>
      <c r="Z217" s="49"/>
      <c r="AA217" s="50"/>
      <c r="AB217" s="51"/>
      <c r="AC217" s="50"/>
      <c r="AD217" s="21"/>
      <c r="AE217" s="21"/>
      <c r="AF217" s="49"/>
      <c r="AG217" s="50"/>
      <c r="AH217" s="51"/>
      <c r="AI217" s="50"/>
      <c r="AJ217" s="21"/>
      <c r="AK217" s="21"/>
      <c r="AL217" s="49"/>
      <c r="AM217" s="50"/>
      <c r="AN217" s="51"/>
      <c r="AO217" s="50"/>
      <c r="AP217" s="21"/>
    </row>
    <row r="218" spans="1:42" ht="18.75" thickBot="1">
      <c r="A218" s="18"/>
      <c r="B218" s="52">
        <f>SUM(B210:B217)</f>
        <v>153480785.99999994</v>
      </c>
      <c r="C218" s="53"/>
      <c r="D218" s="54">
        <f>SUM(D210:D217)</f>
        <v>3043</v>
      </c>
      <c r="E218" s="53"/>
      <c r="F218" s="26"/>
      <c r="G218" s="26"/>
      <c r="H218" s="52">
        <f>SUM(H210:H217)</f>
        <v>147436147.97</v>
      </c>
      <c r="I218" s="53"/>
      <c r="J218" s="54">
        <f>SUM(J210:J217)</f>
        <v>2958</v>
      </c>
      <c r="K218" s="53"/>
      <c r="L218" s="26"/>
      <c r="M218" s="26"/>
      <c r="N218" s="52">
        <f>SUM(N210:N217)</f>
        <v>141059982.45000005</v>
      </c>
      <c r="O218" s="53"/>
      <c r="P218" s="54">
        <f>SUM(P210:P217)</f>
        <v>2788</v>
      </c>
      <c r="Q218" s="53"/>
      <c r="R218" s="26"/>
      <c r="S218" s="26"/>
      <c r="T218" s="52">
        <f>SUM(T210:T217)</f>
        <v>132205358.82999994</v>
      </c>
      <c r="U218" s="53"/>
      <c r="V218" s="54">
        <f>SUM(V210:V217)</f>
        <v>2601</v>
      </c>
      <c r="W218" s="53"/>
      <c r="X218" s="26"/>
      <c r="Y218" s="26"/>
      <c r="Z218" s="52">
        <f>SUM(Z210:Z217)</f>
        <v>126890948.97999996</v>
      </c>
      <c r="AA218" s="53"/>
      <c r="AB218" s="54">
        <f>SUM(AB210:AB217)</f>
        <v>2448</v>
      </c>
      <c r="AC218" s="53"/>
      <c r="AD218" s="26"/>
      <c r="AE218" s="26"/>
      <c r="AF218" s="52">
        <f>SUM(AF210:AF217)</f>
        <v>120720384.27</v>
      </c>
      <c r="AG218" s="53"/>
      <c r="AH218" s="54">
        <f>SUM(AH210:AH217)</f>
        <v>2353</v>
      </c>
      <c r="AI218" s="53"/>
      <c r="AJ218" s="26"/>
      <c r="AK218" s="26"/>
      <c r="AL218" s="52">
        <f>SUM(AL210:AL217)</f>
        <v>113294858.19999997</v>
      </c>
      <c r="AM218" s="53"/>
      <c r="AN218" s="54">
        <f>SUM(AN210:AN217)</f>
        <v>2236</v>
      </c>
      <c r="AO218" s="53"/>
      <c r="AP218" s="26"/>
    </row>
    <row r="219" spans="1:42" ht="18.75" thickTop="1">
      <c r="A219" s="18"/>
      <c r="B219" s="18"/>
      <c r="C219" s="21"/>
      <c r="D219" s="20"/>
      <c r="E219" s="21"/>
      <c r="F219" s="21"/>
      <c r="G219" s="21"/>
      <c r="H219" s="18"/>
      <c r="I219" s="21"/>
      <c r="J219" s="20"/>
      <c r="K219" s="21"/>
      <c r="L219" s="21"/>
      <c r="M219" s="21"/>
      <c r="N219" s="18"/>
      <c r="O219" s="21"/>
      <c r="P219" s="20"/>
      <c r="Q219" s="21"/>
      <c r="R219" s="21"/>
      <c r="S219" s="21"/>
      <c r="T219" s="18"/>
      <c r="U219" s="21"/>
      <c r="V219" s="20"/>
      <c r="W219" s="21"/>
      <c r="X219" s="21"/>
      <c r="Y219" s="21"/>
      <c r="Z219" s="18"/>
      <c r="AA219" s="21"/>
      <c r="AB219" s="20"/>
      <c r="AC219" s="21"/>
      <c r="AD219" s="21"/>
      <c r="AE219" s="21"/>
      <c r="AF219" s="18"/>
      <c r="AG219" s="21"/>
      <c r="AH219" s="20"/>
      <c r="AI219" s="21"/>
      <c r="AJ219" s="21"/>
      <c r="AK219" s="21"/>
      <c r="AL219" s="18"/>
      <c r="AM219" s="21"/>
      <c r="AN219" s="20"/>
      <c r="AO219" s="21"/>
      <c r="AP219" s="21"/>
    </row>
    <row r="220" spans="1:42" ht="18">
      <c r="A220" s="22" t="s">
        <v>107</v>
      </c>
      <c r="B220" s="22"/>
      <c r="C220" s="18"/>
      <c r="D220" s="19"/>
      <c r="E220" s="26">
        <v>0.0657069280253</v>
      </c>
      <c r="F220" s="21"/>
      <c r="G220" s="21"/>
      <c r="H220" s="22" t="s">
        <v>107</v>
      </c>
      <c r="I220" s="18"/>
      <c r="J220" s="19"/>
      <c r="K220" s="26">
        <v>0.06419151904889539</v>
      </c>
      <c r="L220" s="21"/>
      <c r="M220" s="21"/>
      <c r="N220" s="22" t="s">
        <v>107</v>
      </c>
      <c r="O220" s="18"/>
      <c r="P220" s="19"/>
      <c r="Q220" s="26">
        <v>0.06352937553823593</v>
      </c>
      <c r="R220" s="21"/>
      <c r="S220" s="21"/>
      <c r="T220" s="22" t="s">
        <v>107</v>
      </c>
      <c r="U220" s="18"/>
      <c r="V220" s="19"/>
      <c r="W220" s="26">
        <v>0.06307296264272008</v>
      </c>
      <c r="X220" s="21"/>
      <c r="Y220" s="21"/>
      <c r="Z220" s="22" t="s">
        <v>107</v>
      </c>
      <c r="AA220" s="18"/>
      <c r="AB220" s="19"/>
      <c r="AC220" s="26">
        <v>0.06314888521640732</v>
      </c>
      <c r="AD220" s="21"/>
      <c r="AE220" s="21"/>
      <c r="AF220" s="22" t="s">
        <v>107</v>
      </c>
      <c r="AG220" s="18"/>
      <c r="AH220" s="19"/>
      <c r="AI220" s="26">
        <v>0.0617109269795285</v>
      </c>
      <c r="AJ220" s="21"/>
      <c r="AK220" s="21"/>
      <c r="AL220" s="22" t="s">
        <v>107</v>
      </c>
      <c r="AM220" s="18"/>
      <c r="AN220" s="19"/>
      <c r="AO220" s="26">
        <v>0.061092125411683434</v>
      </c>
      <c r="AP220" s="21"/>
    </row>
    <row r="221" spans="1:42" ht="18">
      <c r="A221" s="18"/>
      <c r="B221" s="19"/>
      <c r="C221" s="18"/>
      <c r="D221" s="21"/>
      <c r="E221" s="20"/>
      <c r="F221" s="21"/>
      <c r="G221" s="21"/>
      <c r="H221" s="19"/>
      <c r="I221" s="18"/>
      <c r="J221" s="21"/>
      <c r="K221" s="20"/>
      <c r="L221" s="21"/>
      <c r="M221" s="21"/>
      <c r="N221" s="19"/>
      <c r="O221" s="18"/>
      <c r="P221" s="21"/>
      <c r="Q221" s="20"/>
      <c r="R221" s="21"/>
      <c r="S221" s="21"/>
      <c r="T221" s="19"/>
      <c r="U221" s="18"/>
      <c r="V221" s="21"/>
      <c r="W221" s="20"/>
      <c r="X221" s="21"/>
      <c r="Y221" s="21"/>
      <c r="Z221" s="19"/>
      <c r="AA221" s="18"/>
      <c r="AB221" s="21"/>
      <c r="AC221" s="20"/>
      <c r="AD221" s="21"/>
      <c r="AE221" s="21"/>
      <c r="AF221" s="19"/>
      <c r="AG221" s="18"/>
      <c r="AH221" s="21"/>
      <c r="AI221" s="20"/>
      <c r="AJ221" s="21"/>
      <c r="AK221" s="21"/>
      <c r="AL221" s="19"/>
      <c r="AM221" s="18"/>
      <c r="AN221" s="21"/>
      <c r="AO221" s="20"/>
      <c r="AP221" s="21"/>
    </row>
    <row r="222" spans="1:42" ht="18">
      <c r="A222" s="18"/>
      <c r="B222" s="19"/>
      <c r="C222" s="18"/>
      <c r="D222" s="21"/>
      <c r="E222" s="20"/>
      <c r="F222" s="21"/>
      <c r="G222" s="21"/>
      <c r="H222" s="19"/>
      <c r="I222" s="18"/>
      <c r="J222" s="21"/>
      <c r="K222" s="20"/>
      <c r="L222" s="21"/>
      <c r="M222" s="21"/>
      <c r="N222" s="19"/>
      <c r="O222" s="18"/>
      <c r="P222" s="21"/>
      <c r="Q222" s="20"/>
      <c r="R222" s="21"/>
      <c r="S222" s="21"/>
      <c r="T222" s="19"/>
      <c r="U222" s="18"/>
      <c r="V222" s="21"/>
      <c r="W222" s="20"/>
      <c r="X222" s="21"/>
      <c r="Y222" s="21"/>
      <c r="Z222" s="19"/>
      <c r="AA222" s="18"/>
      <c r="AB222" s="21"/>
      <c r="AC222" s="20"/>
      <c r="AD222" s="21"/>
      <c r="AE222" s="21"/>
      <c r="AF222" s="19"/>
      <c r="AG222" s="18"/>
      <c r="AH222" s="21"/>
      <c r="AI222" s="20"/>
      <c r="AJ222" s="21"/>
      <c r="AK222" s="21"/>
      <c r="AL222" s="19"/>
      <c r="AM222" s="18"/>
      <c r="AN222" s="21"/>
      <c r="AO222" s="20"/>
      <c r="AP222" s="21"/>
    </row>
    <row r="223" spans="1:42" ht="18">
      <c r="A223" s="18"/>
      <c r="B223" s="19"/>
      <c r="C223" s="18"/>
      <c r="D223" s="21"/>
      <c r="E223" s="20"/>
      <c r="F223" s="21"/>
      <c r="G223" s="21"/>
      <c r="H223" s="19"/>
      <c r="I223" s="18"/>
      <c r="J223" s="21"/>
      <c r="K223" s="20"/>
      <c r="L223" s="21"/>
      <c r="M223" s="21"/>
      <c r="N223" s="19"/>
      <c r="O223" s="18"/>
      <c r="P223" s="21"/>
      <c r="Q223" s="20"/>
      <c r="R223" s="21"/>
      <c r="S223" s="21"/>
      <c r="T223" s="19"/>
      <c r="U223" s="18"/>
      <c r="V223" s="21"/>
      <c r="W223" s="20"/>
      <c r="X223" s="21"/>
      <c r="Y223" s="21"/>
      <c r="Z223" s="19"/>
      <c r="AA223" s="18"/>
      <c r="AB223" s="21"/>
      <c r="AC223" s="20"/>
      <c r="AD223" s="21"/>
      <c r="AE223" s="21"/>
      <c r="AF223" s="19"/>
      <c r="AG223" s="18"/>
      <c r="AH223" s="21"/>
      <c r="AI223" s="20"/>
      <c r="AJ223" s="21"/>
      <c r="AK223" s="21"/>
      <c r="AL223" s="19"/>
      <c r="AM223" s="18"/>
      <c r="AN223" s="21"/>
      <c r="AO223" s="20"/>
      <c r="AP223" s="21"/>
    </row>
    <row r="224" spans="1:42" ht="18.75">
      <c r="A224" s="17" t="s">
        <v>108</v>
      </c>
      <c r="B224" s="17"/>
      <c r="C224" s="18"/>
      <c r="D224" s="21"/>
      <c r="E224" s="20"/>
      <c r="F224" s="21"/>
      <c r="G224" s="21"/>
      <c r="H224" s="17" t="s">
        <v>108</v>
      </c>
      <c r="I224" s="18"/>
      <c r="J224" s="21"/>
      <c r="K224" s="20"/>
      <c r="L224" s="21"/>
      <c r="M224" s="21"/>
      <c r="N224" s="17" t="s">
        <v>108</v>
      </c>
      <c r="O224" s="18"/>
      <c r="P224" s="21"/>
      <c r="Q224" s="20"/>
      <c r="R224" s="21"/>
      <c r="S224" s="21"/>
      <c r="T224" s="17" t="s">
        <v>108</v>
      </c>
      <c r="U224" s="18"/>
      <c r="V224" s="21"/>
      <c r="W224" s="20"/>
      <c r="X224" s="21"/>
      <c r="Y224" s="21"/>
      <c r="Z224" s="17" t="s">
        <v>108</v>
      </c>
      <c r="AA224" s="18"/>
      <c r="AB224" s="21"/>
      <c r="AC224" s="20"/>
      <c r="AD224" s="21"/>
      <c r="AE224" s="21"/>
      <c r="AF224" s="17" t="s">
        <v>108</v>
      </c>
      <c r="AG224" s="18"/>
      <c r="AH224" s="21"/>
      <c r="AI224" s="20"/>
      <c r="AJ224" s="21"/>
      <c r="AK224" s="21"/>
      <c r="AL224" s="17" t="s">
        <v>108</v>
      </c>
      <c r="AM224" s="18"/>
      <c r="AN224" s="21"/>
      <c r="AO224" s="20"/>
      <c r="AP224" s="21"/>
    </row>
    <row r="225" spans="1:42" ht="18">
      <c r="A225" s="18"/>
      <c r="B225" s="19"/>
      <c r="C225" s="18"/>
      <c r="D225" s="21"/>
      <c r="E225" s="20"/>
      <c r="F225" s="21"/>
      <c r="G225" s="21"/>
      <c r="H225" s="19"/>
      <c r="I225" s="18"/>
      <c r="J225" s="21"/>
      <c r="K225" s="20"/>
      <c r="L225" s="21"/>
      <c r="M225" s="21"/>
      <c r="N225" s="19"/>
      <c r="O225" s="18"/>
      <c r="P225" s="21"/>
      <c r="Q225" s="20"/>
      <c r="R225" s="21"/>
      <c r="S225" s="21"/>
      <c r="T225" s="19"/>
      <c r="U225" s="18"/>
      <c r="V225" s="21"/>
      <c r="W225" s="20"/>
      <c r="X225" s="21"/>
      <c r="Y225" s="21"/>
      <c r="Z225" s="19"/>
      <c r="AA225" s="18"/>
      <c r="AB225" s="21"/>
      <c r="AC225" s="20"/>
      <c r="AD225" s="21"/>
      <c r="AE225" s="21"/>
      <c r="AF225" s="19"/>
      <c r="AG225" s="18"/>
      <c r="AH225" s="21"/>
      <c r="AI225" s="20"/>
      <c r="AJ225" s="21"/>
      <c r="AK225" s="21"/>
      <c r="AL225" s="19"/>
      <c r="AM225" s="18"/>
      <c r="AN225" s="21"/>
      <c r="AO225" s="20"/>
      <c r="AP225" s="21"/>
    </row>
    <row r="226" spans="1:42" ht="36">
      <c r="A226" s="33" t="s">
        <v>109</v>
      </c>
      <c r="B226" s="34" t="s">
        <v>83</v>
      </c>
      <c r="C226" s="35" t="s">
        <v>84</v>
      </c>
      <c r="D226" s="36" t="s">
        <v>85</v>
      </c>
      <c r="E226" s="35" t="s">
        <v>84</v>
      </c>
      <c r="F226" s="38"/>
      <c r="G226" s="38"/>
      <c r="H226" s="34" t="s">
        <v>83</v>
      </c>
      <c r="I226" s="35" t="s">
        <v>84</v>
      </c>
      <c r="J226" s="36" t="s">
        <v>85</v>
      </c>
      <c r="K226" s="35" t="s">
        <v>84</v>
      </c>
      <c r="L226" s="38"/>
      <c r="M226" s="38"/>
      <c r="N226" s="34" t="s">
        <v>83</v>
      </c>
      <c r="O226" s="35" t="s">
        <v>84</v>
      </c>
      <c r="P226" s="36" t="s">
        <v>85</v>
      </c>
      <c r="Q226" s="35" t="s">
        <v>84</v>
      </c>
      <c r="R226" s="38"/>
      <c r="S226" s="38"/>
      <c r="T226" s="34" t="s">
        <v>83</v>
      </c>
      <c r="U226" s="35" t="s">
        <v>84</v>
      </c>
      <c r="V226" s="36" t="s">
        <v>85</v>
      </c>
      <c r="W226" s="35" t="s">
        <v>84</v>
      </c>
      <c r="X226" s="38"/>
      <c r="Y226" s="38"/>
      <c r="Z226" s="34" t="s">
        <v>83</v>
      </c>
      <c r="AA226" s="35" t="s">
        <v>84</v>
      </c>
      <c r="AB226" s="36" t="s">
        <v>85</v>
      </c>
      <c r="AC226" s="35" t="s">
        <v>84</v>
      </c>
      <c r="AD226" s="38"/>
      <c r="AE226" s="38"/>
      <c r="AF226" s="34" t="s">
        <v>83</v>
      </c>
      <c r="AG226" s="35" t="s">
        <v>84</v>
      </c>
      <c r="AH226" s="36" t="s">
        <v>85</v>
      </c>
      <c r="AI226" s="35" t="s">
        <v>84</v>
      </c>
      <c r="AJ226" s="38"/>
      <c r="AK226" s="38"/>
      <c r="AL226" s="34" t="s">
        <v>83</v>
      </c>
      <c r="AM226" s="35" t="s">
        <v>84</v>
      </c>
      <c r="AN226" s="36" t="s">
        <v>85</v>
      </c>
      <c r="AO226" s="35" t="s">
        <v>84</v>
      </c>
      <c r="AP226" s="38"/>
    </row>
    <row r="227" spans="1:42" ht="18">
      <c r="A227" s="19"/>
      <c r="B227" s="18"/>
      <c r="C227" s="21"/>
      <c r="D227" s="20"/>
      <c r="E227" s="21"/>
      <c r="F227" s="21"/>
      <c r="G227" s="21"/>
      <c r="H227" s="18"/>
      <c r="I227" s="21"/>
      <c r="J227" s="20"/>
      <c r="K227" s="21"/>
      <c r="L227" s="21"/>
      <c r="M227" s="21"/>
      <c r="N227" s="18"/>
      <c r="O227" s="21"/>
      <c r="P227" s="20"/>
      <c r="Q227" s="21"/>
      <c r="R227" s="21"/>
      <c r="S227" s="21"/>
      <c r="T227" s="18"/>
      <c r="U227" s="21"/>
      <c r="V227" s="20"/>
      <c r="W227" s="21"/>
      <c r="X227" s="21"/>
      <c r="Y227" s="21"/>
      <c r="Z227" s="18"/>
      <c r="AA227" s="21"/>
      <c r="AB227" s="20"/>
      <c r="AC227" s="21"/>
      <c r="AD227" s="21"/>
      <c r="AE227" s="21"/>
      <c r="AF227" s="18"/>
      <c r="AG227" s="21"/>
      <c r="AH227" s="20"/>
      <c r="AI227" s="21"/>
      <c r="AJ227" s="21"/>
      <c r="AK227" s="21"/>
      <c r="AL227" s="18"/>
      <c r="AM227" s="21"/>
      <c r="AN227" s="20"/>
      <c r="AO227" s="21"/>
      <c r="AP227" s="21"/>
    </row>
    <row r="228" spans="1:42" ht="18">
      <c r="A228" s="19" t="s">
        <v>37</v>
      </c>
      <c r="B228" s="49">
        <v>149177594.4200001</v>
      </c>
      <c r="C228" s="50">
        <v>0.9719626691252417</v>
      </c>
      <c r="D228" s="51">
        <v>2943</v>
      </c>
      <c r="E228" s="50">
        <v>0.9671376930660532</v>
      </c>
      <c r="F228" s="21"/>
      <c r="G228" s="21"/>
      <c r="H228" s="49">
        <v>143727261.01999992</v>
      </c>
      <c r="I228" s="50">
        <v>0.9748441138685021</v>
      </c>
      <c r="J228" s="51">
        <v>2863</v>
      </c>
      <c r="K228" s="50">
        <v>0.9678837052062205</v>
      </c>
      <c r="L228" s="21"/>
      <c r="M228" s="21"/>
      <c r="N228" s="49">
        <v>137191119.11000028</v>
      </c>
      <c r="O228" s="50">
        <v>0.9725729205916258</v>
      </c>
      <c r="P228" s="51">
        <v>2696</v>
      </c>
      <c r="Q228" s="50">
        <v>0.9670014347202296</v>
      </c>
      <c r="R228" s="21"/>
      <c r="S228" s="21"/>
      <c r="T228" s="49">
        <v>129428963.82999995</v>
      </c>
      <c r="U228" s="50">
        <v>0.9789993762388246</v>
      </c>
      <c r="V228" s="51">
        <v>2531</v>
      </c>
      <c r="W228" s="50">
        <v>0.9730872741253364</v>
      </c>
      <c r="X228" s="21"/>
      <c r="Y228" s="21"/>
      <c r="Z228" s="49">
        <v>124193409.16999996</v>
      </c>
      <c r="AA228" s="50">
        <v>0.9787412748373</v>
      </c>
      <c r="AB228" s="51">
        <v>2385</v>
      </c>
      <c r="AC228" s="50">
        <v>0.9742647058823529</v>
      </c>
      <c r="AD228" s="21"/>
      <c r="AE228" s="21"/>
      <c r="AF228" s="49">
        <v>119009981.44000009</v>
      </c>
      <c r="AG228" s="50">
        <v>0.9858316982641925</v>
      </c>
      <c r="AH228" s="51">
        <v>2308</v>
      </c>
      <c r="AI228" s="50">
        <v>0.9808754781130472</v>
      </c>
      <c r="AJ228" s="21"/>
      <c r="AK228" s="21"/>
      <c r="AL228" s="49">
        <v>111605625.44000015</v>
      </c>
      <c r="AM228" s="50">
        <v>0.9850899432962968</v>
      </c>
      <c r="AN228" s="51">
        <v>2192</v>
      </c>
      <c r="AO228" s="50">
        <v>0.9803220035778175</v>
      </c>
      <c r="AP228" s="21"/>
    </row>
    <row r="229" spans="1:42" ht="18">
      <c r="A229" s="19" t="s">
        <v>38</v>
      </c>
      <c r="B229" s="49">
        <v>1015044.04</v>
      </c>
      <c r="C229" s="50">
        <v>0.006613492584016342</v>
      </c>
      <c r="D229" s="51">
        <v>23</v>
      </c>
      <c r="E229" s="50">
        <v>0.007558330594807755</v>
      </c>
      <c r="F229" s="21"/>
      <c r="G229" s="21"/>
      <c r="H229" s="49">
        <v>1027767.67</v>
      </c>
      <c r="I229" s="50">
        <v>0.006970934090119667</v>
      </c>
      <c r="J229" s="51">
        <v>33</v>
      </c>
      <c r="K229" s="50">
        <v>0.011156186612576065</v>
      </c>
      <c r="L229" s="21"/>
      <c r="M229" s="21"/>
      <c r="N229" s="49">
        <v>1148186.12</v>
      </c>
      <c r="O229" s="50">
        <v>0.00813970128209099</v>
      </c>
      <c r="P229" s="51">
        <v>29</v>
      </c>
      <c r="Q229" s="50">
        <v>0.010401721664275465</v>
      </c>
      <c r="R229" s="21"/>
      <c r="S229" s="21"/>
      <c r="T229" s="49">
        <v>812739.4</v>
      </c>
      <c r="U229" s="50">
        <v>0.006147552619596034</v>
      </c>
      <c r="V229" s="51">
        <v>20</v>
      </c>
      <c r="W229" s="50">
        <v>0.007689350249903883</v>
      </c>
      <c r="X229" s="21"/>
      <c r="Y229" s="21"/>
      <c r="Z229" s="49">
        <v>995865.64</v>
      </c>
      <c r="AA229" s="50">
        <v>0.00784820074248924</v>
      </c>
      <c r="AB229" s="51">
        <v>29</v>
      </c>
      <c r="AC229" s="50">
        <v>0.01184640522875817</v>
      </c>
      <c r="AD229" s="21"/>
      <c r="AE229" s="21"/>
      <c r="AF229" s="49">
        <v>512500.4</v>
      </c>
      <c r="AG229" s="50">
        <v>0.004245350966194366</v>
      </c>
      <c r="AH229" s="51">
        <v>19</v>
      </c>
      <c r="AI229" s="50">
        <v>0.008074798130046749</v>
      </c>
      <c r="AJ229" s="21"/>
      <c r="AK229" s="21"/>
      <c r="AL229" s="49">
        <v>300037.55</v>
      </c>
      <c r="AM229" s="50">
        <v>0.0026482892054142627</v>
      </c>
      <c r="AN229" s="51">
        <v>10</v>
      </c>
      <c r="AO229" s="50">
        <v>0.004472271914132379</v>
      </c>
      <c r="AP229" s="21"/>
    </row>
    <row r="230" spans="1:42" ht="18">
      <c r="A230" s="19" t="s">
        <v>39</v>
      </c>
      <c r="B230" s="49">
        <v>1040158.66</v>
      </c>
      <c r="C230" s="50">
        <v>0.006777126226080178</v>
      </c>
      <c r="D230" s="51">
        <v>27</v>
      </c>
      <c r="E230" s="50">
        <v>0.008872822872165627</v>
      </c>
      <c r="F230" s="21"/>
      <c r="G230" s="21"/>
      <c r="H230" s="49">
        <v>724943.68</v>
      </c>
      <c r="I230" s="50">
        <v>0.004917000952490366</v>
      </c>
      <c r="J230" s="51">
        <v>12</v>
      </c>
      <c r="K230" s="50">
        <v>0.004056795131845842</v>
      </c>
      <c r="L230" s="21"/>
      <c r="M230" s="21"/>
      <c r="N230" s="49">
        <v>678049.06</v>
      </c>
      <c r="O230" s="50">
        <v>0.004806813727205298</v>
      </c>
      <c r="P230" s="51">
        <v>19</v>
      </c>
      <c r="Q230" s="50">
        <v>0.0068149210903873745</v>
      </c>
      <c r="R230" s="21"/>
      <c r="S230" s="21"/>
      <c r="T230" s="49">
        <v>322160.9</v>
      </c>
      <c r="U230" s="50">
        <v>0.002436821796416436</v>
      </c>
      <c r="V230" s="51">
        <v>12</v>
      </c>
      <c r="W230" s="50">
        <v>0.00461361014994233</v>
      </c>
      <c r="X230" s="21"/>
      <c r="Y230" s="21"/>
      <c r="Z230" s="49">
        <v>236433.2</v>
      </c>
      <c r="AA230" s="50">
        <v>0.001863278680635178</v>
      </c>
      <c r="AB230" s="51">
        <v>9</v>
      </c>
      <c r="AC230" s="50">
        <v>0.003676470588235294</v>
      </c>
      <c r="AD230" s="21"/>
      <c r="AE230" s="21"/>
      <c r="AF230" s="49">
        <v>134942.37</v>
      </c>
      <c r="AG230" s="50">
        <v>0.0011178093146074766</v>
      </c>
      <c r="AH230" s="51">
        <v>5</v>
      </c>
      <c r="AI230" s="50">
        <v>0.0021249468763280916</v>
      </c>
      <c r="AJ230" s="21"/>
      <c r="AK230" s="21"/>
      <c r="AL230" s="49">
        <v>244933.03</v>
      </c>
      <c r="AM230" s="50">
        <v>0.002161907732543503</v>
      </c>
      <c r="AN230" s="51">
        <v>9</v>
      </c>
      <c r="AO230" s="50">
        <v>0.004025044722719142</v>
      </c>
      <c r="AP230" s="21"/>
    </row>
    <row r="231" spans="1:42" ht="18">
      <c r="A231" s="19" t="s">
        <v>40</v>
      </c>
      <c r="B231" s="49">
        <v>288427.72</v>
      </c>
      <c r="C231" s="50">
        <v>0.0018792431777095529</v>
      </c>
      <c r="D231" s="51">
        <v>6</v>
      </c>
      <c r="E231" s="50">
        <v>0.001971738416036806</v>
      </c>
      <c r="F231" s="21"/>
      <c r="G231" s="21"/>
      <c r="H231" s="49">
        <v>114643.48</v>
      </c>
      <c r="I231" s="50">
        <v>0.0007775805430248184</v>
      </c>
      <c r="J231" s="51">
        <v>5</v>
      </c>
      <c r="K231" s="50">
        <v>0.0016903313049357674</v>
      </c>
      <c r="L231" s="21"/>
      <c r="M231" s="21"/>
      <c r="N231" s="49">
        <v>594163.83</v>
      </c>
      <c r="O231" s="50">
        <v>0.004212135998319762</v>
      </c>
      <c r="P231" s="51">
        <v>17</v>
      </c>
      <c r="Q231" s="50">
        <v>0.006097560975609756</v>
      </c>
      <c r="R231" s="21"/>
      <c r="S231" s="21"/>
      <c r="T231" s="49">
        <v>419687.02</v>
      </c>
      <c r="U231" s="50">
        <v>0.003174508383882279</v>
      </c>
      <c r="V231" s="51">
        <v>11</v>
      </c>
      <c r="W231" s="50">
        <v>0.004229142637447136</v>
      </c>
      <c r="X231" s="21"/>
      <c r="Y231" s="21"/>
      <c r="Z231" s="49">
        <v>77508.26</v>
      </c>
      <c r="AA231" s="50">
        <v>0.0006108257572588298</v>
      </c>
      <c r="AB231" s="51">
        <v>2</v>
      </c>
      <c r="AC231" s="50">
        <v>0.0008169934640522876</v>
      </c>
      <c r="AD231" s="21"/>
      <c r="AE231" s="21"/>
      <c r="AF231" s="49">
        <v>86003.66</v>
      </c>
      <c r="AG231" s="50">
        <v>0.00071242036313972</v>
      </c>
      <c r="AH231" s="51">
        <v>2</v>
      </c>
      <c r="AI231" s="50">
        <v>0.0008499787505312367</v>
      </c>
      <c r="AJ231" s="21"/>
      <c r="AK231" s="21"/>
      <c r="AL231" s="49">
        <v>80284.22</v>
      </c>
      <c r="AM231" s="50">
        <v>0.000708630747021844</v>
      </c>
      <c r="AN231" s="51">
        <v>2</v>
      </c>
      <c r="AO231" s="50">
        <v>0.0008944543828264759</v>
      </c>
      <c r="AP231" s="21"/>
    </row>
    <row r="232" spans="1:42" ht="18">
      <c r="A232" s="19" t="s">
        <v>41</v>
      </c>
      <c r="B232" s="49">
        <v>287222.91</v>
      </c>
      <c r="C232" s="50">
        <v>0.0018713932700344642</v>
      </c>
      <c r="D232" s="51">
        <v>12</v>
      </c>
      <c r="E232" s="50">
        <v>0.003943476832073612</v>
      </c>
      <c r="F232" s="21"/>
      <c r="G232" s="21"/>
      <c r="H232" s="49">
        <v>205628.65</v>
      </c>
      <c r="I232" s="50">
        <v>0.0013946962995929671</v>
      </c>
      <c r="J232" s="51">
        <v>8</v>
      </c>
      <c r="K232" s="50">
        <v>0.002704530087897228</v>
      </c>
      <c r="L232" s="21"/>
      <c r="M232" s="21"/>
      <c r="N232" s="49">
        <v>64406.39</v>
      </c>
      <c r="O232" s="50">
        <v>0.00045658867158039873</v>
      </c>
      <c r="P232" s="51">
        <v>2</v>
      </c>
      <c r="Q232" s="50">
        <v>0.0007173601147776184</v>
      </c>
      <c r="R232" s="21"/>
      <c r="S232" s="21"/>
      <c r="T232" s="49">
        <v>141378.03</v>
      </c>
      <c r="U232" s="50">
        <v>0.0010693819921611118</v>
      </c>
      <c r="V232" s="51">
        <v>4</v>
      </c>
      <c r="W232" s="50">
        <v>0.0015378700499807767</v>
      </c>
      <c r="X232" s="21"/>
      <c r="Y232" s="21"/>
      <c r="Z232" s="49">
        <v>234053.2</v>
      </c>
      <c r="AA232" s="50">
        <v>0.001844522417724928</v>
      </c>
      <c r="AB232" s="51">
        <v>2</v>
      </c>
      <c r="AC232" s="50">
        <v>0.0008169934640522876</v>
      </c>
      <c r="AD232" s="21"/>
      <c r="AE232" s="21"/>
      <c r="AF232" s="49">
        <v>144251.39</v>
      </c>
      <c r="AG232" s="50">
        <v>0.0011949215608639142</v>
      </c>
      <c r="AH232" s="51">
        <v>4</v>
      </c>
      <c r="AI232" s="50">
        <v>0.0016999575010624734</v>
      </c>
      <c r="AJ232" s="21"/>
      <c r="AK232" s="21"/>
      <c r="AL232" s="49">
        <v>233900.42</v>
      </c>
      <c r="AM232" s="50">
        <v>0.00206452811465719</v>
      </c>
      <c r="AN232" s="51">
        <v>6</v>
      </c>
      <c r="AO232" s="50">
        <v>0.0026833631484794273</v>
      </c>
      <c r="AP232" s="21"/>
    </row>
    <row r="233" spans="1:42" ht="18">
      <c r="A233" s="19" t="s">
        <v>42</v>
      </c>
      <c r="B233" s="49">
        <v>825440</v>
      </c>
      <c r="C233" s="50">
        <v>0.005378132478419804</v>
      </c>
      <c r="D233" s="51">
        <v>19</v>
      </c>
      <c r="E233" s="50">
        <v>0.006243838317449885</v>
      </c>
      <c r="F233" s="21"/>
      <c r="G233" s="21"/>
      <c r="H233" s="49">
        <v>377327.4</v>
      </c>
      <c r="I233" s="50">
        <v>0.0025592597554622634</v>
      </c>
      <c r="J233" s="51">
        <v>13</v>
      </c>
      <c r="K233" s="50">
        <v>0.004394861392832995</v>
      </c>
      <c r="L233" s="21"/>
      <c r="M233" s="21"/>
      <c r="N233" s="49">
        <v>46740.08</v>
      </c>
      <c r="O233" s="50">
        <v>0.0003313489707583605</v>
      </c>
      <c r="P233" s="51">
        <v>1</v>
      </c>
      <c r="Q233" s="50">
        <v>0.0003586800573888092</v>
      </c>
      <c r="R233" s="21"/>
      <c r="S233" s="21"/>
      <c r="T233" s="49">
        <v>54545.97</v>
      </c>
      <c r="U233" s="50">
        <v>0.00041258516661294716</v>
      </c>
      <c r="V233" s="51">
        <v>2</v>
      </c>
      <c r="W233" s="50">
        <v>0.0007689350249903883</v>
      </c>
      <c r="X233" s="21"/>
      <c r="Y233" s="21"/>
      <c r="Z233" s="49">
        <v>114304.74</v>
      </c>
      <c r="AA233" s="50">
        <v>0.0009008108215662903</v>
      </c>
      <c r="AB233" s="51">
        <v>4</v>
      </c>
      <c r="AC233" s="50">
        <v>0.0016339869281045752</v>
      </c>
      <c r="AD233" s="21"/>
      <c r="AE233" s="21"/>
      <c r="AF233" s="49">
        <v>113232.32</v>
      </c>
      <c r="AG233" s="50">
        <v>0.0009379718320540426</v>
      </c>
      <c r="AH233" s="51">
        <v>3</v>
      </c>
      <c r="AI233" s="50">
        <v>0.0012749681257968552</v>
      </c>
      <c r="AJ233" s="21"/>
      <c r="AK233" s="21"/>
      <c r="AL233" s="49">
        <v>101522.48</v>
      </c>
      <c r="AM233" s="50">
        <v>0.0008960907989379511</v>
      </c>
      <c r="AN233" s="51">
        <v>3</v>
      </c>
      <c r="AO233" s="50">
        <v>0.0013416815742397137</v>
      </c>
      <c r="AP233" s="21"/>
    </row>
    <row r="234" spans="1:42" ht="18">
      <c r="A234" s="19" t="s">
        <v>43</v>
      </c>
      <c r="B234" s="49">
        <v>846898.25</v>
      </c>
      <c r="C234" s="50">
        <v>0.005517943138498128</v>
      </c>
      <c r="D234" s="51">
        <v>13</v>
      </c>
      <c r="E234" s="50">
        <v>0.004272099901413079</v>
      </c>
      <c r="F234" s="21"/>
      <c r="G234" s="21"/>
      <c r="H234" s="49">
        <v>1258576.07</v>
      </c>
      <c r="I234" s="50">
        <v>0.008536414490807866</v>
      </c>
      <c r="J234" s="51">
        <v>24</v>
      </c>
      <c r="K234" s="50">
        <v>0.008113590263691683</v>
      </c>
      <c r="L234" s="21"/>
      <c r="M234" s="21"/>
      <c r="N234" s="49">
        <v>1337317.86</v>
      </c>
      <c r="O234" s="50">
        <v>0.009480490758419183</v>
      </c>
      <c r="P234" s="51">
        <v>24</v>
      </c>
      <c r="Q234" s="50">
        <v>0.00860832137733142</v>
      </c>
      <c r="R234" s="21"/>
      <c r="S234" s="21"/>
      <c r="T234" s="49">
        <v>1025883.68</v>
      </c>
      <c r="U234" s="50">
        <v>0.007759773802506462</v>
      </c>
      <c r="V234" s="51">
        <v>21</v>
      </c>
      <c r="W234" s="50">
        <v>0.008073817762399077</v>
      </c>
      <c r="X234" s="21"/>
      <c r="Y234" s="21"/>
      <c r="Z234" s="49">
        <v>1039374.77</v>
      </c>
      <c r="AA234" s="50">
        <v>0.008191086743025478</v>
      </c>
      <c r="AB234" s="51">
        <v>17</v>
      </c>
      <c r="AC234" s="50">
        <v>0.006944444444444444</v>
      </c>
      <c r="AD234" s="21"/>
      <c r="AE234" s="21"/>
      <c r="AF234" s="49">
        <v>719472.69</v>
      </c>
      <c r="AG234" s="50">
        <v>0.005959827698948058</v>
      </c>
      <c r="AH234" s="51">
        <v>12</v>
      </c>
      <c r="AI234" s="50">
        <v>0.005099872503187421</v>
      </c>
      <c r="AJ234" s="21"/>
      <c r="AK234" s="21"/>
      <c r="AL234" s="49">
        <v>728555.06</v>
      </c>
      <c r="AM234" s="50">
        <v>0.006430610105128311</v>
      </c>
      <c r="AN234" s="51">
        <v>14</v>
      </c>
      <c r="AO234" s="50">
        <v>0.006261180679785331</v>
      </c>
      <c r="AP234" s="21"/>
    </row>
    <row r="235" spans="1:42" ht="18">
      <c r="A235" s="18"/>
      <c r="B235" s="49"/>
      <c r="C235" s="50"/>
      <c r="D235" s="51"/>
      <c r="E235" s="50"/>
      <c r="F235" s="21"/>
      <c r="G235" s="21"/>
      <c r="H235" s="49"/>
      <c r="I235" s="50"/>
      <c r="J235" s="51"/>
      <c r="K235" s="50"/>
      <c r="L235" s="21"/>
      <c r="M235" s="21"/>
      <c r="N235" s="49"/>
      <c r="O235" s="50"/>
      <c r="P235" s="51"/>
      <c r="Q235" s="50"/>
      <c r="R235" s="21"/>
      <c r="S235" s="21"/>
      <c r="T235" s="49"/>
      <c r="U235" s="50"/>
      <c r="V235" s="51"/>
      <c r="W235" s="50"/>
      <c r="X235" s="21"/>
      <c r="Y235" s="21"/>
      <c r="Z235" s="49"/>
      <c r="AA235" s="50"/>
      <c r="AB235" s="51"/>
      <c r="AC235" s="50"/>
      <c r="AD235" s="21"/>
      <c r="AE235" s="21"/>
      <c r="AF235" s="49"/>
      <c r="AG235" s="50"/>
      <c r="AH235" s="51"/>
      <c r="AI235" s="50"/>
      <c r="AJ235" s="21"/>
      <c r="AK235" s="21"/>
      <c r="AL235" s="49"/>
      <c r="AM235" s="50"/>
      <c r="AN235" s="51"/>
      <c r="AO235" s="50"/>
      <c r="AP235" s="21"/>
    </row>
    <row r="236" spans="1:42" ht="18.75" thickBot="1">
      <c r="A236" s="18"/>
      <c r="B236" s="52">
        <f>SUM(B228:B235)</f>
        <v>153480786.0000001</v>
      </c>
      <c r="C236" s="53"/>
      <c r="D236" s="54">
        <f>SUM(D228:D235)</f>
        <v>3043</v>
      </c>
      <c r="E236" s="53"/>
      <c r="F236" s="26"/>
      <c r="G236" s="26"/>
      <c r="H236" s="52">
        <f>SUM(H228:H235)</f>
        <v>147436147.9699999</v>
      </c>
      <c r="I236" s="53"/>
      <c r="J236" s="54">
        <f>SUM(J228:J235)</f>
        <v>2958</v>
      </c>
      <c r="K236" s="53"/>
      <c r="L236" s="26"/>
      <c r="M236" s="26"/>
      <c r="N236" s="52">
        <f>SUM(N228:N235)</f>
        <v>141059982.45000032</v>
      </c>
      <c r="O236" s="53"/>
      <c r="P236" s="54">
        <f>SUM(P228:P235)</f>
        <v>2788</v>
      </c>
      <c r="Q236" s="53"/>
      <c r="R236" s="26"/>
      <c r="S236" s="26"/>
      <c r="T236" s="52">
        <f>SUM(T228:T235)</f>
        <v>132205358.82999997</v>
      </c>
      <c r="U236" s="53"/>
      <c r="V236" s="54">
        <f>SUM(V228:V235)</f>
        <v>2601</v>
      </c>
      <c r="W236" s="53"/>
      <c r="X236" s="26"/>
      <c r="Y236" s="26"/>
      <c r="Z236" s="52">
        <f>SUM(Z228:Z235)</f>
        <v>126890948.97999996</v>
      </c>
      <c r="AA236" s="53"/>
      <c r="AB236" s="54">
        <f>SUM(AB228:AB235)</f>
        <v>2448</v>
      </c>
      <c r="AC236" s="53"/>
      <c r="AD236" s="26"/>
      <c r="AE236" s="26"/>
      <c r="AF236" s="52">
        <f>SUM(AF228:AF235)</f>
        <v>120720384.27000009</v>
      </c>
      <c r="AG236" s="53"/>
      <c r="AH236" s="54">
        <f>SUM(AH228:AH235)</f>
        <v>2353</v>
      </c>
      <c r="AI236" s="53"/>
      <c r="AJ236" s="26"/>
      <c r="AK236" s="26"/>
      <c r="AL236" s="52">
        <f>SUM(AL228:AL235)</f>
        <v>113294858.20000015</v>
      </c>
      <c r="AM236" s="53"/>
      <c r="AN236" s="54">
        <f>SUM(AN228:AN235)</f>
        <v>2236</v>
      </c>
      <c r="AO236" s="53"/>
      <c r="AP236" s="26"/>
    </row>
    <row r="237" spans="1:42" ht="18.75" thickTop="1">
      <c r="A237" s="18"/>
      <c r="B237" s="19"/>
      <c r="C237" s="18"/>
      <c r="D237" s="21"/>
      <c r="E237" s="20"/>
      <c r="F237" s="21"/>
      <c r="G237" s="21"/>
      <c r="H237" s="19"/>
      <c r="I237" s="18"/>
      <c r="J237" s="21"/>
      <c r="K237" s="20"/>
      <c r="L237" s="21"/>
      <c r="M237" s="21"/>
      <c r="N237" s="19"/>
      <c r="O237" s="18"/>
      <c r="P237" s="21"/>
      <c r="Q237" s="20"/>
      <c r="R237" s="21"/>
      <c r="S237" s="21"/>
      <c r="T237" s="19"/>
      <c r="U237" s="18"/>
      <c r="V237" s="21"/>
      <c r="W237" s="20"/>
      <c r="X237" s="21"/>
      <c r="Y237" s="21"/>
      <c r="Z237" s="19"/>
      <c r="AA237" s="18"/>
      <c r="AB237" s="21"/>
      <c r="AC237" s="20"/>
      <c r="AD237" s="21"/>
      <c r="AE237" s="21"/>
      <c r="AF237" s="19"/>
      <c r="AG237" s="18"/>
      <c r="AH237" s="21"/>
      <c r="AI237" s="20"/>
      <c r="AJ237" s="21"/>
      <c r="AK237" s="21"/>
      <c r="AL237" s="19"/>
      <c r="AM237" s="18"/>
      <c r="AN237" s="21"/>
      <c r="AO237" s="20"/>
      <c r="AP237" s="21"/>
    </row>
    <row r="238" spans="1:42" ht="18">
      <c r="A238" s="22" t="s">
        <v>110</v>
      </c>
      <c r="B238" s="22"/>
      <c r="C238" s="18"/>
      <c r="D238" s="21"/>
      <c r="E238" s="32">
        <v>3.0250266991600037</v>
      </c>
      <c r="F238" s="21"/>
      <c r="G238" s="21"/>
      <c r="H238" s="22" t="s">
        <v>110</v>
      </c>
      <c r="I238" s="18"/>
      <c r="J238" s="21"/>
      <c r="K238" s="32">
        <v>3.1484214637455934</v>
      </c>
      <c r="L238" s="21"/>
      <c r="M238" s="21"/>
      <c r="N238" s="22" t="s">
        <v>110</v>
      </c>
      <c r="O238" s="18"/>
      <c r="P238" s="21"/>
      <c r="Q238" s="32">
        <v>4.099712554620597</v>
      </c>
      <c r="R238" s="21"/>
      <c r="S238" s="21"/>
      <c r="T238" s="22" t="s">
        <v>110</v>
      </c>
      <c r="U238" s="18"/>
      <c r="V238" s="21"/>
      <c r="W238" s="32">
        <v>4.116995060737806</v>
      </c>
      <c r="X238" s="21"/>
      <c r="Y238" s="21"/>
      <c r="Z238" s="22" t="s">
        <v>110</v>
      </c>
      <c r="AA238" s="18"/>
      <c r="AB238" s="21"/>
      <c r="AC238" s="32">
        <v>4.393446107109296</v>
      </c>
      <c r="AD238" s="21"/>
      <c r="AE238" s="21"/>
      <c r="AF238" s="22" t="s">
        <v>110</v>
      </c>
      <c r="AG238" s="18"/>
      <c r="AH238" s="21"/>
      <c r="AI238" s="32">
        <v>4.163285818517031</v>
      </c>
      <c r="AJ238" s="21"/>
      <c r="AK238" s="21"/>
      <c r="AL238" s="22" t="s">
        <v>110</v>
      </c>
      <c r="AM238" s="18"/>
      <c r="AN238" s="21"/>
      <c r="AO238" s="32">
        <v>5.2573747106195325</v>
      </c>
      <c r="AP238" s="21"/>
    </row>
    <row r="239" spans="1:42" ht="18">
      <c r="A239" s="18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</row>
    <row r="240" spans="1:42" ht="18">
      <c r="A240" s="18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</row>
    <row r="241" spans="1:42" ht="18.75">
      <c r="A241" s="18"/>
      <c r="B241" s="61"/>
      <c r="C241" s="61"/>
      <c r="D241" s="61"/>
      <c r="E241" s="61"/>
      <c r="F241" s="61"/>
      <c r="G241" s="61"/>
      <c r="H241" s="17" t="s">
        <v>125</v>
      </c>
      <c r="I241" s="18"/>
      <c r="J241" s="21"/>
      <c r="K241" s="20"/>
      <c r="L241" s="21"/>
      <c r="M241" s="61"/>
      <c r="N241" s="17" t="s">
        <v>125</v>
      </c>
      <c r="O241" s="18"/>
      <c r="P241" s="21"/>
      <c r="Q241" s="20"/>
      <c r="R241" s="21"/>
      <c r="S241" s="61"/>
      <c r="T241" s="17" t="s">
        <v>125</v>
      </c>
      <c r="U241" s="18"/>
      <c r="V241" s="21"/>
      <c r="W241" s="20"/>
      <c r="X241" s="21"/>
      <c r="Y241" s="61"/>
      <c r="Z241" s="17" t="s">
        <v>125</v>
      </c>
      <c r="AA241" s="18"/>
      <c r="AB241" s="21"/>
      <c r="AC241" s="20"/>
      <c r="AD241" s="21"/>
      <c r="AE241" s="61"/>
      <c r="AF241" s="17" t="s">
        <v>125</v>
      </c>
      <c r="AG241" s="18"/>
      <c r="AH241" s="21"/>
      <c r="AI241" s="20"/>
      <c r="AJ241" s="21"/>
      <c r="AK241" s="61"/>
      <c r="AL241" s="17" t="s">
        <v>125</v>
      </c>
      <c r="AM241" s="18"/>
      <c r="AN241" s="21"/>
      <c r="AO241" s="20"/>
      <c r="AP241" s="21"/>
    </row>
    <row r="242" spans="1:42" ht="18">
      <c r="A242" s="18"/>
      <c r="B242" s="61"/>
      <c r="C242" s="61"/>
      <c r="D242" s="61"/>
      <c r="E242" s="61"/>
      <c r="F242" s="61"/>
      <c r="G242" s="61"/>
      <c r="H242" s="19"/>
      <c r="I242" s="18"/>
      <c r="J242" s="21"/>
      <c r="K242" s="20"/>
      <c r="L242" s="21"/>
      <c r="M242" s="61"/>
      <c r="N242" s="19"/>
      <c r="O242" s="18"/>
      <c r="P242" s="21"/>
      <c r="Q242" s="20"/>
      <c r="R242" s="21"/>
      <c r="S242" s="61"/>
      <c r="T242" s="19"/>
      <c r="U242" s="18"/>
      <c r="V242" s="21"/>
      <c r="W242" s="20"/>
      <c r="X242" s="21"/>
      <c r="Y242" s="61"/>
      <c r="Z242" s="19"/>
      <c r="AA242" s="18"/>
      <c r="AB242" s="21"/>
      <c r="AC242" s="20"/>
      <c r="AD242" s="21"/>
      <c r="AE242" s="61"/>
      <c r="AF242" s="19"/>
      <c r="AG242" s="18"/>
      <c r="AH242" s="21"/>
      <c r="AI242" s="20"/>
      <c r="AJ242" s="21"/>
      <c r="AK242" s="61"/>
      <c r="AL242" s="19"/>
      <c r="AM242" s="18"/>
      <c r="AN242" s="21"/>
      <c r="AO242" s="20"/>
      <c r="AP242" s="21"/>
    </row>
    <row r="243" spans="1:42" ht="36">
      <c r="A243" s="18"/>
      <c r="B243" s="61"/>
      <c r="C243" s="61"/>
      <c r="D243" s="61"/>
      <c r="E243" s="61"/>
      <c r="F243" s="61"/>
      <c r="G243" s="61"/>
      <c r="H243" s="34" t="s">
        <v>83</v>
      </c>
      <c r="I243" s="35" t="s">
        <v>84</v>
      </c>
      <c r="J243" s="36" t="s">
        <v>85</v>
      </c>
      <c r="K243" s="35" t="s">
        <v>84</v>
      </c>
      <c r="L243" s="38"/>
      <c r="M243" s="61"/>
      <c r="N243" s="34" t="s">
        <v>83</v>
      </c>
      <c r="O243" s="35" t="s">
        <v>84</v>
      </c>
      <c r="P243" s="36" t="s">
        <v>85</v>
      </c>
      <c r="Q243" s="35" t="s">
        <v>84</v>
      </c>
      <c r="R243" s="38"/>
      <c r="S243" s="61"/>
      <c r="T243" s="34" t="s">
        <v>83</v>
      </c>
      <c r="U243" s="35" t="s">
        <v>84</v>
      </c>
      <c r="V243" s="36" t="s">
        <v>85</v>
      </c>
      <c r="W243" s="35" t="s">
        <v>84</v>
      </c>
      <c r="X243" s="38"/>
      <c r="Y243" s="61"/>
      <c r="Z243" s="34" t="s">
        <v>83</v>
      </c>
      <c r="AA243" s="35" t="s">
        <v>84</v>
      </c>
      <c r="AB243" s="36" t="s">
        <v>85</v>
      </c>
      <c r="AC243" s="35" t="s">
        <v>84</v>
      </c>
      <c r="AD243" s="38"/>
      <c r="AE243" s="61"/>
      <c r="AF243" s="34" t="s">
        <v>83</v>
      </c>
      <c r="AG243" s="35" t="s">
        <v>84</v>
      </c>
      <c r="AH243" s="36" t="s">
        <v>85</v>
      </c>
      <c r="AI243" s="35" t="s">
        <v>84</v>
      </c>
      <c r="AJ243" s="38"/>
      <c r="AK243" s="61"/>
      <c r="AL243" s="34" t="s">
        <v>83</v>
      </c>
      <c r="AM243" s="35" t="s">
        <v>84</v>
      </c>
      <c r="AN243" s="36" t="s">
        <v>85</v>
      </c>
      <c r="AO243" s="35" t="s">
        <v>84</v>
      </c>
      <c r="AP243" s="38"/>
    </row>
    <row r="244" spans="1:42" ht="18">
      <c r="A244" s="18"/>
      <c r="B244" s="61"/>
      <c r="C244" s="61"/>
      <c r="D244" s="61"/>
      <c r="E244" s="61"/>
      <c r="F244" s="61"/>
      <c r="G244" s="61"/>
      <c r="H244" s="18"/>
      <c r="I244" s="21"/>
      <c r="J244" s="20"/>
      <c r="K244" s="21"/>
      <c r="L244" s="21"/>
      <c r="M244" s="61"/>
      <c r="N244" s="18"/>
      <c r="O244" s="21"/>
      <c r="P244" s="20"/>
      <c r="Q244" s="21"/>
      <c r="R244" s="21"/>
      <c r="S244" s="61"/>
      <c r="T244" s="18"/>
      <c r="U244" s="21"/>
      <c r="V244" s="20"/>
      <c r="W244" s="21"/>
      <c r="X244" s="21"/>
      <c r="Y244" s="61"/>
      <c r="Z244" s="18"/>
      <c r="AA244" s="21"/>
      <c r="AB244" s="20"/>
      <c r="AC244" s="21"/>
      <c r="AD244" s="21"/>
      <c r="AE244" s="61"/>
      <c r="AF244" s="18"/>
      <c r="AG244" s="21"/>
      <c r="AH244" s="20"/>
      <c r="AI244" s="21"/>
      <c r="AJ244" s="21"/>
      <c r="AK244" s="61"/>
      <c r="AL244" s="18"/>
      <c r="AM244" s="21"/>
      <c r="AN244" s="20"/>
      <c r="AO244" s="21"/>
      <c r="AP244" s="21"/>
    </row>
    <row r="245" spans="1:42" ht="18">
      <c r="A245" s="18"/>
      <c r="B245" s="61"/>
      <c r="C245" s="61"/>
      <c r="D245" s="61"/>
      <c r="E245" s="61"/>
      <c r="F245" s="65" t="s">
        <v>128</v>
      </c>
      <c r="G245" s="61"/>
      <c r="H245" s="49">
        <v>14737412.84</v>
      </c>
      <c r="I245" s="50">
        <f>+H245/$H$249</f>
        <v>0.09995793462400238</v>
      </c>
      <c r="J245" s="51">
        <v>326</v>
      </c>
      <c r="K245" s="50">
        <f>+J245/$J$249</f>
        <v>0.11020960108181203</v>
      </c>
      <c r="L245" s="21"/>
      <c r="M245" s="61"/>
      <c r="N245" s="49">
        <v>13666894.820000013</v>
      </c>
      <c r="O245" s="50">
        <v>0.09688711555628025</v>
      </c>
      <c r="P245" s="51">
        <v>313</v>
      </c>
      <c r="Q245" s="50">
        <v>0.11226685796269728</v>
      </c>
      <c r="R245" s="21"/>
      <c r="S245" s="61"/>
      <c r="T245" s="49">
        <v>12335346.22</v>
      </c>
      <c r="U245" s="50">
        <v>0.09330443432222557</v>
      </c>
      <c r="V245" s="51">
        <v>286</v>
      </c>
      <c r="W245" s="50">
        <v>0.10995770857362552</v>
      </c>
      <c r="X245" s="21"/>
      <c r="Y245" s="61"/>
      <c r="Z245" s="49">
        <v>11345727.110000001</v>
      </c>
      <c r="AA245" s="50">
        <v>0.08941321032903823</v>
      </c>
      <c r="AB245" s="51">
        <v>255</v>
      </c>
      <c r="AC245" s="50">
        <v>0.10416666666666667</v>
      </c>
      <c r="AD245" s="21"/>
      <c r="AE245" s="61"/>
      <c r="AF245" s="49">
        <v>10730109.990000002</v>
      </c>
      <c r="AG245" s="50">
        <v>0.0888839946533083</v>
      </c>
      <c r="AH245" s="51">
        <v>243</v>
      </c>
      <c r="AI245" s="50">
        <v>0.10327241818954526</v>
      </c>
      <c r="AJ245" s="21"/>
      <c r="AK245" s="61"/>
      <c r="AL245" s="49">
        <v>9727614.07</v>
      </c>
      <c r="AM245" s="50">
        <v>0.08586103751352772</v>
      </c>
      <c r="AN245" s="51">
        <v>229</v>
      </c>
      <c r="AO245" s="50">
        <v>0.10241502683363149</v>
      </c>
      <c r="AP245" s="21"/>
    </row>
    <row r="246" spans="1:42" ht="18">
      <c r="A246" s="18"/>
      <c r="B246" s="61"/>
      <c r="C246" s="61"/>
      <c r="D246" s="61"/>
      <c r="E246" s="61"/>
      <c r="F246" s="65" t="s">
        <v>126</v>
      </c>
      <c r="G246" s="61"/>
      <c r="H246" s="49">
        <v>90526879.56</v>
      </c>
      <c r="I246" s="50">
        <f>+H246/$H$249</f>
        <v>0.6140073571266947</v>
      </c>
      <c r="J246" s="51">
        <v>1723</v>
      </c>
      <c r="K246" s="50">
        <f>+J246/$J$249</f>
        <v>0.5824881676808654</v>
      </c>
      <c r="L246" s="21"/>
      <c r="M246" s="61"/>
      <c r="N246" s="49">
        <v>86817239.13999997</v>
      </c>
      <c r="O246" s="50">
        <v>0.6154632776221501</v>
      </c>
      <c r="P246" s="51">
        <v>1599</v>
      </c>
      <c r="Q246" s="50">
        <v>0.5735294117647058</v>
      </c>
      <c r="R246" s="21"/>
      <c r="S246" s="61"/>
      <c r="T246" s="49">
        <v>82300397.28000006</v>
      </c>
      <c r="U246" s="50">
        <v>0.6225193744667215</v>
      </c>
      <c r="V246" s="51">
        <v>1502</v>
      </c>
      <c r="W246" s="50">
        <v>0.5774702037677816</v>
      </c>
      <c r="X246" s="21"/>
      <c r="Y246" s="61"/>
      <c r="Z246" s="49">
        <v>80393593.58999991</v>
      </c>
      <c r="AA246" s="50">
        <v>0.633564444400768</v>
      </c>
      <c r="AB246" s="51">
        <v>1443</v>
      </c>
      <c r="AC246" s="50">
        <v>0.5894607843137255</v>
      </c>
      <c r="AD246" s="21"/>
      <c r="AE246" s="61"/>
      <c r="AF246" s="49">
        <v>77017861.60999991</v>
      </c>
      <c r="AG246" s="50">
        <v>0.6379855570849065</v>
      </c>
      <c r="AH246" s="51">
        <v>1397</v>
      </c>
      <c r="AI246" s="50">
        <v>0.5937101572460689</v>
      </c>
      <c r="AJ246" s="21"/>
      <c r="AK246" s="61"/>
      <c r="AL246" s="49">
        <v>72435839.4299999</v>
      </c>
      <c r="AM246" s="50">
        <v>0.6393568126642479</v>
      </c>
      <c r="AN246" s="51">
        <v>1322</v>
      </c>
      <c r="AO246" s="50">
        <v>0.5912343470483006</v>
      </c>
      <c r="AP246" s="21"/>
    </row>
    <row r="247" spans="1:42" ht="18">
      <c r="A247" s="18"/>
      <c r="B247" s="61"/>
      <c r="C247" s="61"/>
      <c r="D247" s="61"/>
      <c r="E247" s="61"/>
      <c r="F247" s="65" t="s">
        <v>127</v>
      </c>
      <c r="G247" s="61"/>
      <c r="H247" s="49">
        <v>42171855.57</v>
      </c>
      <c r="I247" s="50">
        <f>+H247/$H$249</f>
        <v>0.2860347082493029</v>
      </c>
      <c r="J247" s="51">
        <v>909</v>
      </c>
      <c r="K247" s="50">
        <f>+J247/$J$249</f>
        <v>0.30730223123732253</v>
      </c>
      <c r="L247" s="21"/>
      <c r="M247" s="61"/>
      <c r="N247" s="49">
        <v>40575848.49000001</v>
      </c>
      <c r="O247" s="50">
        <v>0.28764960682156965</v>
      </c>
      <c r="P247" s="51">
        <v>876</v>
      </c>
      <c r="Q247" s="50">
        <v>0.31420373027259685</v>
      </c>
      <c r="R247" s="21"/>
      <c r="S247" s="61"/>
      <c r="T247" s="49">
        <v>37569615.32999998</v>
      </c>
      <c r="U247" s="50">
        <v>0.2841761912110532</v>
      </c>
      <c r="V247" s="51">
        <v>813</v>
      </c>
      <c r="W247" s="50">
        <v>0.31257208765859285</v>
      </c>
      <c r="X247" s="21"/>
      <c r="Y247" s="61"/>
      <c r="Z247" s="49">
        <v>35151628.28000001</v>
      </c>
      <c r="AA247" s="50">
        <v>0.277022345270193</v>
      </c>
      <c r="AB247" s="51">
        <v>750</v>
      </c>
      <c r="AC247" s="50">
        <v>0.30637254901960786</v>
      </c>
      <c r="AD247" s="21"/>
      <c r="AE247" s="61"/>
      <c r="AF247" s="49">
        <v>32972412.670000006</v>
      </c>
      <c r="AG247" s="50">
        <v>0.2731304482617848</v>
      </c>
      <c r="AH247" s="51">
        <v>713</v>
      </c>
      <c r="AI247" s="50">
        <v>0.3030174245643859</v>
      </c>
      <c r="AJ247" s="21"/>
      <c r="AK247" s="61"/>
      <c r="AL247" s="49">
        <v>31131404.69999998</v>
      </c>
      <c r="AM247" s="50">
        <v>0.2747821498222237</v>
      </c>
      <c r="AN247" s="51">
        <v>685</v>
      </c>
      <c r="AO247" s="50">
        <v>0.30635062611806796</v>
      </c>
      <c r="AP247" s="21"/>
    </row>
    <row r="248" spans="1:42" ht="18">
      <c r="A248" s="18"/>
      <c r="B248" s="61"/>
      <c r="C248" s="61"/>
      <c r="D248" s="61"/>
      <c r="E248" s="61"/>
      <c r="F248" s="61"/>
      <c r="G248" s="61"/>
      <c r="H248" s="49"/>
      <c r="I248" s="50"/>
      <c r="J248" s="51"/>
      <c r="K248" s="50"/>
      <c r="L248" s="21"/>
      <c r="M248" s="61"/>
      <c r="N248" s="49"/>
      <c r="O248" s="50"/>
      <c r="P248" s="51"/>
      <c r="Q248" s="50"/>
      <c r="R248" s="21"/>
      <c r="S248" s="61"/>
      <c r="T248" s="49"/>
      <c r="U248" s="50"/>
      <c r="V248" s="51"/>
      <c r="W248" s="50"/>
      <c r="X248" s="21"/>
      <c r="Y248" s="61"/>
      <c r="Z248" s="49"/>
      <c r="AA248" s="50"/>
      <c r="AB248" s="51"/>
      <c r="AC248" s="50"/>
      <c r="AD248" s="21"/>
      <c r="AE248" s="61"/>
      <c r="AF248" s="49"/>
      <c r="AG248" s="50"/>
      <c r="AH248" s="51"/>
      <c r="AI248" s="50"/>
      <c r="AJ248" s="21"/>
      <c r="AK248" s="61"/>
      <c r="AL248" s="49"/>
      <c r="AM248" s="50"/>
      <c r="AN248" s="51"/>
      <c r="AO248" s="50"/>
      <c r="AP248" s="21"/>
    </row>
    <row r="249" spans="1:42" ht="18.75" thickBot="1">
      <c r="A249" s="18"/>
      <c r="B249" s="61"/>
      <c r="C249" s="61"/>
      <c r="D249" s="61"/>
      <c r="E249" s="61"/>
      <c r="F249" s="61"/>
      <c r="G249" s="61"/>
      <c r="H249" s="52">
        <f>SUM(H245:H248)</f>
        <v>147436147.97</v>
      </c>
      <c r="I249" s="53"/>
      <c r="J249" s="54">
        <f>SUM(J245:J248)</f>
        <v>2958</v>
      </c>
      <c r="K249" s="53"/>
      <c r="L249" s="26"/>
      <c r="M249" s="61"/>
      <c r="N249" s="52">
        <f>SUM(N245:N248)</f>
        <v>141059982.45</v>
      </c>
      <c r="O249" s="53"/>
      <c r="P249" s="54">
        <f>SUM(P245:P248)</f>
        <v>2788</v>
      </c>
      <c r="Q249" s="53"/>
      <c r="R249" s="26"/>
      <c r="S249" s="61"/>
      <c r="T249" s="52">
        <f>SUM(T245:T248)</f>
        <v>132205358.83000004</v>
      </c>
      <c r="U249" s="53"/>
      <c r="V249" s="54">
        <f>SUM(V245:V248)</f>
        <v>2601</v>
      </c>
      <c r="W249" s="53"/>
      <c r="X249" s="26"/>
      <c r="Y249" s="61"/>
      <c r="Z249" s="52">
        <f>SUM(Z245:Z248)</f>
        <v>126890948.97999993</v>
      </c>
      <c r="AA249" s="53"/>
      <c r="AB249" s="54">
        <f>SUM(AB245:AB248)</f>
        <v>2448</v>
      </c>
      <c r="AC249" s="53"/>
      <c r="AD249" s="26"/>
      <c r="AE249" s="61"/>
      <c r="AF249" s="52">
        <f>SUM(AF245:AF248)</f>
        <v>120720384.2699999</v>
      </c>
      <c r="AG249" s="53"/>
      <c r="AH249" s="54">
        <f>SUM(AH245:AH248)</f>
        <v>2353</v>
      </c>
      <c r="AI249" s="53"/>
      <c r="AJ249" s="26"/>
      <c r="AK249" s="61"/>
      <c r="AL249" s="52">
        <f>SUM(AL245:AL248)</f>
        <v>113294858.1999999</v>
      </c>
      <c r="AM249" s="53"/>
      <c r="AN249" s="54">
        <f>SUM(AN245:AN248)</f>
        <v>2236</v>
      </c>
      <c r="AO249" s="53"/>
      <c r="AP249" s="26"/>
    </row>
    <row r="250" spans="1:42" ht="18.75" thickTop="1">
      <c r="A250" s="18"/>
      <c r="B250" s="61"/>
      <c r="C250" s="61"/>
      <c r="D250" s="61"/>
      <c r="E250" s="61"/>
      <c r="F250" s="61"/>
      <c r="G250" s="61"/>
      <c r="H250" s="66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</row>
    <row r="251" spans="1:42" ht="18">
      <c r="A251" s="18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</row>
  </sheetData>
  <mergeCells count="8">
    <mergeCell ref="AL1:AP1"/>
    <mergeCell ref="AF1:AJ1"/>
    <mergeCell ref="B5:F5"/>
    <mergeCell ref="N1:R1"/>
    <mergeCell ref="Z1:AD1"/>
    <mergeCell ref="T1:X1"/>
    <mergeCell ref="B1:F1"/>
    <mergeCell ref="H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4" r:id="rId1"/>
  <rowBreaks count="3" manualBreakCount="3">
    <brk id="77" max="41" man="1"/>
    <brk id="143" max="41" man="1"/>
    <brk id="205" max="41" man="1"/>
  </rowBreaks>
  <colBreaks count="1" manualBreakCount="1">
    <brk id="18" max="2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51"/>
  <sheetViews>
    <sheetView tabSelected="1" view="pageBreakPreview" zoomScale="60" zoomScaleNormal="60" workbookViewId="0" topLeftCell="E233">
      <selection activeCell="L247" sqref="L247"/>
    </sheetView>
  </sheetViews>
  <sheetFormatPr defaultColWidth="9.140625" defaultRowHeight="12.75"/>
  <cols>
    <col min="1" max="1" width="42.57421875" style="0" customWidth="1"/>
    <col min="3" max="3" width="34.00390625" style="0" customWidth="1"/>
    <col min="4" max="4" width="22.57421875" style="0" customWidth="1"/>
    <col min="5" max="5" width="23.57421875" style="0" customWidth="1"/>
    <col min="6" max="6" width="20.8515625" style="0" customWidth="1"/>
    <col min="9" max="9" width="38.8515625" style="0" customWidth="1"/>
    <col min="10" max="10" width="20.140625" style="0" customWidth="1"/>
    <col min="11" max="11" width="26.28125" style="0" customWidth="1"/>
    <col min="12" max="12" width="17.57421875" style="0" customWidth="1"/>
  </cols>
  <sheetData>
    <row r="1" spans="1:13" ht="23.25">
      <c r="A1" s="18"/>
      <c r="B1" s="59"/>
      <c r="C1" s="68" t="s">
        <v>140</v>
      </c>
      <c r="D1" s="68"/>
      <c r="E1" s="68"/>
      <c r="F1" s="68"/>
      <c r="G1" s="68"/>
      <c r="H1" s="59"/>
      <c r="I1" s="68" t="s">
        <v>143</v>
      </c>
      <c r="J1" s="68"/>
      <c r="K1" s="68"/>
      <c r="L1" s="68"/>
      <c r="M1" s="68"/>
    </row>
    <row r="2" spans="1:13" ht="23.25">
      <c r="A2" s="43"/>
      <c r="B2" s="16"/>
      <c r="C2" s="43" t="s">
        <v>141</v>
      </c>
      <c r="D2" s="14"/>
      <c r="E2" s="16"/>
      <c r="F2" s="15"/>
      <c r="G2" s="16"/>
      <c r="H2" s="16"/>
      <c r="I2" s="43" t="s">
        <v>144</v>
      </c>
      <c r="J2" s="14"/>
      <c r="K2" s="16"/>
      <c r="L2" s="15"/>
      <c r="M2" s="16"/>
    </row>
    <row r="3" spans="1:13" ht="18">
      <c r="A3" s="18"/>
      <c r="B3" s="16"/>
      <c r="C3" s="13"/>
      <c r="D3" s="14"/>
      <c r="E3" s="16"/>
      <c r="F3" s="15"/>
      <c r="G3" s="16"/>
      <c r="H3" s="16"/>
      <c r="I3" s="13"/>
      <c r="J3" s="14"/>
      <c r="K3" s="16"/>
      <c r="L3" s="15"/>
      <c r="M3" s="16"/>
    </row>
    <row r="4" spans="1:13" ht="18.75">
      <c r="A4" s="17"/>
      <c r="B4" s="21"/>
      <c r="C4" s="17" t="s">
        <v>75</v>
      </c>
      <c r="D4" s="18"/>
      <c r="E4" s="21"/>
      <c r="F4" s="20"/>
      <c r="G4" s="21"/>
      <c r="H4" s="21"/>
      <c r="I4" s="17" t="s">
        <v>75</v>
      </c>
      <c r="J4" s="18"/>
      <c r="K4" s="21"/>
      <c r="L4" s="20"/>
      <c r="M4" s="21"/>
    </row>
    <row r="5" spans="1:13" ht="18">
      <c r="A5" s="18"/>
      <c r="B5" s="21"/>
      <c r="C5" s="19"/>
      <c r="D5" s="18"/>
      <c r="E5" s="21"/>
      <c r="F5" s="20"/>
      <c r="G5" s="21"/>
      <c r="H5" s="21"/>
      <c r="I5" s="19"/>
      <c r="J5" s="18"/>
      <c r="K5" s="21"/>
      <c r="L5" s="20"/>
      <c r="M5" s="21"/>
    </row>
    <row r="6" spans="1:13" ht="162">
      <c r="A6" s="33" t="s">
        <v>82</v>
      </c>
      <c r="B6" s="38"/>
      <c r="C6" s="34" t="s">
        <v>83</v>
      </c>
      <c r="D6" s="35" t="s">
        <v>84</v>
      </c>
      <c r="E6" s="36" t="s">
        <v>85</v>
      </c>
      <c r="F6" s="35" t="s">
        <v>84</v>
      </c>
      <c r="G6" s="38"/>
      <c r="H6" s="38"/>
      <c r="I6" s="34" t="s">
        <v>83</v>
      </c>
      <c r="J6" s="35" t="s">
        <v>84</v>
      </c>
      <c r="K6" s="36" t="s">
        <v>85</v>
      </c>
      <c r="L6" s="35" t="s">
        <v>84</v>
      </c>
      <c r="M6" s="38"/>
    </row>
    <row r="7" spans="1:13" ht="18">
      <c r="A7" s="19"/>
      <c r="B7" s="21"/>
      <c r="C7" s="18"/>
      <c r="D7" s="21"/>
      <c r="E7" s="20"/>
      <c r="F7" s="21"/>
      <c r="G7" s="21"/>
      <c r="H7" s="21"/>
      <c r="I7" s="18"/>
      <c r="J7" s="21"/>
      <c r="K7" s="20"/>
      <c r="L7" s="21"/>
      <c r="M7" s="21"/>
    </row>
    <row r="8" spans="1:13" ht="18">
      <c r="A8" s="19" t="s">
        <v>0</v>
      </c>
      <c r="B8" s="21"/>
      <c r="C8" s="55">
        <v>1866288.07</v>
      </c>
      <c r="D8" s="56">
        <v>0.017314268540233546</v>
      </c>
      <c r="E8" s="57">
        <v>105</v>
      </c>
      <c r="F8" s="56">
        <v>0.04895104895104895</v>
      </c>
      <c r="G8" s="21"/>
      <c r="H8" s="21"/>
      <c r="I8" s="55">
        <v>2132879.82</v>
      </c>
      <c r="J8" s="56">
        <v>0.02106134865693341</v>
      </c>
      <c r="K8" s="57">
        <v>99</v>
      </c>
      <c r="L8" s="56">
        <v>0.04974874371859297</v>
      </c>
      <c r="M8" s="21"/>
    </row>
    <row r="9" spans="1:13" ht="18">
      <c r="A9" s="19" t="s">
        <v>1</v>
      </c>
      <c r="B9" s="21"/>
      <c r="C9" s="55">
        <v>20443795.669999998</v>
      </c>
      <c r="D9" s="56">
        <v>0.18966491502678015</v>
      </c>
      <c r="E9" s="57">
        <v>531</v>
      </c>
      <c r="F9" s="56">
        <v>0.24755244755244754</v>
      </c>
      <c r="G9" s="21"/>
      <c r="H9" s="21"/>
      <c r="I9" s="55">
        <v>21320273.069999997</v>
      </c>
      <c r="J9" s="56">
        <v>0.21052930426633126</v>
      </c>
      <c r="K9" s="57">
        <v>520</v>
      </c>
      <c r="L9" s="56">
        <v>0.2613065326633166</v>
      </c>
      <c r="M9" s="21"/>
    </row>
    <row r="10" spans="1:13" ht="18">
      <c r="A10" s="19" t="s">
        <v>2</v>
      </c>
      <c r="B10" s="21"/>
      <c r="C10" s="55">
        <v>6633508.209999998</v>
      </c>
      <c r="D10" s="56">
        <v>0.06154159390398066</v>
      </c>
      <c r="E10" s="57">
        <v>133</v>
      </c>
      <c r="F10" s="56">
        <v>0.062004662004662</v>
      </c>
      <c r="G10" s="21"/>
      <c r="H10" s="21"/>
      <c r="I10" s="55">
        <v>5782821.800000004</v>
      </c>
      <c r="J10" s="56">
        <v>0.05710308898262973</v>
      </c>
      <c r="K10" s="57">
        <v>119</v>
      </c>
      <c r="L10" s="56">
        <v>0.05979899497487437</v>
      </c>
      <c r="M10" s="21"/>
    </row>
    <row r="11" spans="1:13" ht="18">
      <c r="A11" s="19" t="s">
        <v>3</v>
      </c>
      <c r="B11" s="21"/>
      <c r="C11" s="55">
        <v>8889858.69</v>
      </c>
      <c r="D11" s="56">
        <v>0.08247462067492543</v>
      </c>
      <c r="E11" s="57">
        <v>178</v>
      </c>
      <c r="F11" s="56">
        <v>0.08298368298368299</v>
      </c>
      <c r="G11" s="21"/>
      <c r="H11" s="21"/>
      <c r="I11" s="55">
        <v>8710249.190000003</v>
      </c>
      <c r="J11" s="56">
        <v>0.08601028213552221</v>
      </c>
      <c r="K11" s="57">
        <v>173</v>
      </c>
      <c r="L11" s="56">
        <v>0.08693467336683416</v>
      </c>
      <c r="M11" s="21"/>
    </row>
    <row r="12" spans="1:13" ht="18">
      <c r="A12" s="19" t="s">
        <v>4</v>
      </c>
      <c r="B12" s="21"/>
      <c r="C12" s="55">
        <v>9251228.629999993</v>
      </c>
      <c r="D12" s="56">
        <v>0.08582718788258485</v>
      </c>
      <c r="E12" s="57">
        <v>178</v>
      </c>
      <c r="F12" s="56">
        <v>0.08298368298368299</v>
      </c>
      <c r="G12" s="21"/>
      <c r="H12" s="21"/>
      <c r="I12" s="55">
        <v>8353754.8</v>
      </c>
      <c r="J12" s="56">
        <v>0.0824900403611728</v>
      </c>
      <c r="K12" s="57">
        <v>168</v>
      </c>
      <c r="L12" s="56">
        <v>0.08442211055276382</v>
      </c>
      <c r="M12" s="21"/>
    </row>
    <row r="13" spans="1:13" ht="18">
      <c r="A13" s="19" t="s">
        <v>5</v>
      </c>
      <c r="B13" s="21"/>
      <c r="C13" s="55">
        <v>14527963.559999997</v>
      </c>
      <c r="D13" s="56">
        <v>0.13478147691345801</v>
      </c>
      <c r="E13" s="57">
        <v>292</v>
      </c>
      <c r="F13" s="56">
        <v>0.13613053613053613</v>
      </c>
      <c r="G13" s="21"/>
      <c r="H13" s="21"/>
      <c r="I13" s="55">
        <v>13069364.600000001</v>
      </c>
      <c r="J13" s="56">
        <v>0.12905483093050363</v>
      </c>
      <c r="K13" s="57">
        <v>258</v>
      </c>
      <c r="L13" s="56">
        <v>0.12964824120603016</v>
      </c>
      <c r="M13" s="21"/>
    </row>
    <row r="14" spans="1:13" ht="18">
      <c r="A14" s="19" t="s">
        <v>6</v>
      </c>
      <c r="B14" s="21"/>
      <c r="C14" s="55">
        <v>12781340.949999997</v>
      </c>
      <c r="D14" s="56">
        <v>0.11857739063433201</v>
      </c>
      <c r="E14" s="57">
        <v>196</v>
      </c>
      <c r="F14" s="56">
        <v>0.09137529137529138</v>
      </c>
      <c r="G14" s="21"/>
      <c r="H14" s="21"/>
      <c r="I14" s="55">
        <v>11113867.350000003</v>
      </c>
      <c r="J14" s="56">
        <v>0.1097450653292123</v>
      </c>
      <c r="K14" s="57">
        <v>165</v>
      </c>
      <c r="L14" s="56">
        <v>0.0829145728643216</v>
      </c>
      <c r="M14" s="21"/>
    </row>
    <row r="15" spans="1:13" ht="18">
      <c r="A15" s="19" t="s">
        <v>7</v>
      </c>
      <c r="B15" s="21"/>
      <c r="C15" s="55">
        <v>17272282.870000005</v>
      </c>
      <c r="D15" s="56">
        <v>0.16024157723628146</v>
      </c>
      <c r="E15" s="57">
        <v>312</v>
      </c>
      <c r="F15" s="56">
        <v>0.14545454545454545</v>
      </c>
      <c r="G15" s="21"/>
      <c r="H15" s="21"/>
      <c r="I15" s="55">
        <v>16396913.19</v>
      </c>
      <c r="J15" s="56">
        <v>0.16191306343367257</v>
      </c>
      <c r="K15" s="57">
        <v>292</v>
      </c>
      <c r="L15" s="56">
        <v>0.14673366834170853</v>
      </c>
      <c r="M15" s="21"/>
    </row>
    <row r="16" spans="1:13" ht="18">
      <c r="A16" s="19" t="s">
        <v>8</v>
      </c>
      <c r="B16" s="21"/>
      <c r="C16" s="55">
        <v>15347245.76</v>
      </c>
      <c r="D16" s="56">
        <v>0.14238227137228632</v>
      </c>
      <c r="E16" s="57">
        <v>212</v>
      </c>
      <c r="F16" s="56">
        <v>0.09883449883449884</v>
      </c>
      <c r="G16" s="21"/>
      <c r="H16" s="21"/>
      <c r="I16" s="55">
        <v>13635384.109999996</v>
      </c>
      <c r="J16" s="56">
        <v>0.1346440507894718</v>
      </c>
      <c r="K16" s="57">
        <v>188</v>
      </c>
      <c r="L16" s="56">
        <v>0.09447236180904522</v>
      </c>
      <c r="M16" s="21"/>
    </row>
    <row r="17" spans="1:13" ht="18">
      <c r="A17" s="19" t="s">
        <v>9</v>
      </c>
      <c r="B17" s="21"/>
      <c r="C17" s="55">
        <v>568599.13</v>
      </c>
      <c r="D17" s="56">
        <v>0.005275111697286452</v>
      </c>
      <c r="E17" s="57">
        <v>4</v>
      </c>
      <c r="F17" s="56">
        <v>0.0018648018648018648</v>
      </c>
      <c r="G17" s="21"/>
      <c r="H17" s="21"/>
      <c r="I17" s="55">
        <v>551054.42</v>
      </c>
      <c r="J17" s="56">
        <v>0.005441445485927199</v>
      </c>
      <c r="K17" s="57">
        <v>4</v>
      </c>
      <c r="L17" s="56">
        <v>0.0020100502512562816</v>
      </c>
      <c r="M17" s="21"/>
    </row>
    <row r="18" spans="1:13" ht="18">
      <c r="A18" s="19" t="s">
        <v>10</v>
      </c>
      <c r="B18" s="21"/>
      <c r="C18" s="55">
        <v>0</v>
      </c>
      <c r="D18" s="56">
        <v>0</v>
      </c>
      <c r="E18" s="57">
        <v>0</v>
      </c>
      <c r="F18" s="56">
        <v>0</v>
      </c>
      <c r="G18" s="21"/>
      <c r="H18" s="21"/>
      <c r="I18" s="55">
        <v>0</v>
      </c>
      <c r="J18" s="56">
        <v>0</v>
      </c>
      <c r="K18" s="57">
        <v>0</v>
      </c>
      <c r="L18" s="56">
        <v>0</v>
      </c>
      <c r="M18" s="21"/>
    </row>
    <row r="19" spans="1:13" ht="18">
      <c r="A19" s="19" t="s">
        <v>11</v>
      </c>
      <c r="B19" s="21"/>
      <c r="C19" s="55">
        <v>57222.8</v>
      </c>
      <c r="D19" s="56">
        <v>0.0005308778112824113</v>
      </c>
      <c r="E19" s="57">
        <v>1</v>
      </c>
      <c r="F19" s="56">
        <v>0.0004662004662004662</v>
      </c>
      <c r="G19" s="21"/>
      <c r="H19" s="21"/>
      <c r="I19" s="55">
        <v>57222.8</v>
      </c>
      <c r="J19" s="56">
        <v>0.0005650526253870079</v>
      </c>
      <c r="K19" s="57">
        <v>1</v>
      </c>
      <c r="L19" s="56">
        <v>0.0005025125628140704</v>
      </c>
      <c r="M19" s="21"/>
    </row>
    <row r="20" spans="1:13" ht="18">
      <c r="A20" s="19" t="s">
        <v>12</v>
      </c>
      <c r="B20" s="21"/>
      <c r="C20" s="55">
        <v>149687.51</v>
      </c>
      <c r="D20" s="56">
        <v>0.0013887083065686064</v>
      </c>
      <c r="E20" s="57">
        <v>3</v>
      </c>
      <c r="F20" s="56">
        <v>0.0013986013986013986</v>
      </c>
      <c r="G20" s="21"/>
      <c r="H20" s="21"/>
      <c r="I20" s="55">
        <v>146074.38</v>
      </c>
      <c r="J20" s="56">
        <v>0.0014424270032361128</v>
      </c>
      <c r="K20" s="57">
        <v>3</v>
      </c>
      <c r="L20" s="56">
        <v>0.001507537688442211</v>
      </c>
      <c r="M20" s="21"/>
    </row>
    <row r="21" spans="1:13" ht="18">
      <c r="A21" s="19" t="s">
        <v>44</v>
      </c>
      <c r="B21" s="21"/>
      <c r="C21" s="55">
        <v>0</v>
      </c>
      <c r="D21" s="56">
        <v>0</v>
      </c>
      <c r="E21" s="57">
        <v>0</v>
      </c>
      <c r="F21" s="56">
        <v>0</v>
      </c>
      <c r="G21" s="21"/>
      <c r="H21" s="21"/>
      <c r="I21" s="55">
        <v>0</v>
      </c>
      <c r="J21" s="56">
        <v>0</v>
      </c>
      <c r="K21" s="57">
        <v>0</v>
      </c>
      <c r="L21" s="56">
        <v>0</v>
      </c>
      <c r="M21" s="21"/>
    </row>
    <row r="22" spans="1:13" ht="18">
      <c r="A22" s="18"/>
      <c r="B22" s="21"/>
      <c r="C22" s="55"/>
      <c r="D22" s="56"/>
      <c r="E22" s="57"/>
      <c r="F22" s="56"/>
      <c r="G22" s="21"/>
      <c r="H22" s="21"/>
      <c r="I22" s="55"/>
      <c r="J22" s="56"/>
      <c r="K22" s="57"/>
      <c r="L22" s="56"/>
      <c r="M22" s="21"/>
    </row>
    <row r="23" spans="1:13" ht="18.75" thickBot="1">
      <c r="A23" s="18"/>
      <c r="B23" s="26"/>
      <c r="C23" s="52">
        <f>SUM(C8:C22)</f>
        <v>107789021.85</v>
      </c>
      <c r="D23" s="58"/>
      <c r="E23" s="54">
        <f>SUM(E8:E22)</f>
        <v>2145</v>
      </c>
      <c r="F23" s="58"/>
      <c r="G23" s="26"/>
      <c r="H23" s="26"/>
      <c r="I23" s="52">
        <f>SUM(I8:I22)</f>
        <v>101269859.53</v>
      </c>
      <c r="J23" s="58"/>
      <c r="K23" s="54">
        <f>SUM(K8:K22)</f>
        <v>1990</v>
      </c>
      <c r="L23" s="58"/>
      <c r="M23" s="26"/>
    </row>
    <row r="24" spans="1:13" ht="18.75" thickTop="1">
      <c r="A24" s="18"/>
      <c r="B24" s="21"/>
      <c r="C24" s="19"/>
      <c r="D24" s="18"/>
      <c r="E24" s="21"/>
      <c r="F24" s="20"/>
      <c r="G24" s="21"/>
      <c r="H24" s="21"/>
      <c r="I24" s="19"/>
      <c r="J24" s="18"/>
      <c r="K24" s="21"/>
      <c r="L24" s="20"/>
      <c r="M24" s="21"/>
    </row>
    <row r="25" spans="1:13" ht="18">
      <c r="A25" s="22"/>
      <c r="B25" s="21"/>
      <c r="C25" s="22" t="s">
        <v>88</v>
      </c>
      <c r="D25" s="18"/>
      <c r="E25" s="19"/>
      <c r="F25" s="26">
        <v>0.6385077454348771</v>
      </c>
      <c r="G25" s="21"/>
      <c r="H25" s="21"/>
      <c r="I25" s="22" t="s">
        <v>88</v>
      </c>
      <c r="J25" s="18"/>
      <c r="K25" s="19"/>
      <c r="L25" s="26">
        <v>0.6304690870878126</v>
      </c>
      <c r="M25" s="21"/>
    </row>
    <row r="26" spans="1:13" ht="18">
      <c r="A26" s="18"/>
      <c r="B26" s="21"/>
      <c r="C26" s="19"/>
      <c r="D26" s="18"/>
      <c r="E26" s="21"/>
      <c r="F26" s="20"/>
      <c r="G26" s="21"/>
      <c r="H26" s="21"/>
      <c r="I26" s="19"/>
      <c r="J26" s="18"/>
      <c r="K26" s="21"/>
      <c r="L26" s="20"/>
      <c r="M26" s="21"/>
    </row>
    <row r="27" spans="1:13" ht="18">
      <c r="A27" s="18"/>
      <c r="B27" s="21"/>
      <c r="C27" s="19"/>
      <c r="D27" s="18"/>
      <c r="E27" s="21"/>
      <c r="F27" s="20"/>
      <c r="G27" s="21"/>
      <c r="H27" s="21"/>
      <c r="I27" s="19"/>
      <c r="J27" s="18"/>
      <c r="K27" s="21"/>
      <c r="L27" s="20"/>
      <c r="M27" s="21"/>
    </row>
    <row r="28" spans="1:13" ht="18">
      <c r="A28" s="18"/>
      <c r="B28" s="21"/>
      <c r="C28" s="19"/>
      <c r="D28" s="18"/>
      <c r="E28" s="21"/>
      <c r="F28" s="20"/>
      <c r="G28" s="21"/>
      <c r="H28" s="21"/>
      <c r="I28" s="19"/>
      <c r="J28" s="18"/>
      <c r="K28" s="21"/>
      <c r="L28" s="20"/>
      <c r="M28" s="21"/>
    </row>
    <row r="29" spans="1:13" ht="18.75">
      <c r="A29" s="17"/>
      <c r="B29" s="21"/>
      <c r="C29" s="17" t="s">
        <v>78</v>
      </c>
      <c r="D29" s="18"/>
      <c r="E29" s="21"/>
      <c r="F29" s="20"/>
      <c r="G29" s="21"/>
      <c r="H29" s="21"/>
      <c r="I29" s="17" t="s">
        <v>78</v>
      </c>
      <c r="J29" s="18"/>
      <c r="K29" s="21"/>
      <c r="L29" s="20"/>
      <c r="M29" s="21"/>
    </row>
    <row r="30" spans="1:13" ht="18.75">
      <c r="A30" s="17"/>
      <c r="B30" s="21"/>
      <c r="C30" s="17" t="s">
        <v>142</v>
      </c>
      <c r="D30" s="18"/>
      <c r="E30" s="21"/>
      <c r="F30" s="20"/>
      <c r="G30" s="21"/>
      <c r="H30" s="21"/>
      <c r="I30" s="17" t="s">
        <v>145</v>
      </c>
      <c r="J30" s="18"/>
      <c r="K30" s="21"/>
      <c r="L30" s="20"/>
      <c r="M30" s="21"/>
    </row>
    <row r="31" spans="1:13" ht="162">
      <c r="A31" s="33" t="s">
        <v>86</v>
      </c>
      <c r="B31" s="38"/>
      <c r="C31" s="34" t="s">
        <v>83</v>
      </c>
      <c r="D31" s="35" t="s">
        <v>84</v>
      </c>
      <c r="E31" s="36" t="s">
        <v>85</v>
      </c>
      <c r="F31" s="35" t="s">
        <v>84</v>
      </c>
      <c r="G31" s="38"/>
      <c r="H31" s="38"/>
      <c r="I31" s="34" t="s">
        <v>83</v>
      </c>
      <c r="J31" s="35" t="s">
        <v>84</v>
      </c>
      <c r="K31" s="36" t="s">
        <v>85</v>
      </c>
      <c r="L31" s="35" t="s">
        <v>84</v>
      </c>
      <c r="M31" s="38"/>
    </row>
    <row r="32" spans="1:13" ht="18">
      <c r="A32" s="19"/>
      <c r="B32" s="21"/>
      <c r="C32" s="18"/>
      <c r="D32" s="21"/>
      <c r="E32" s="20"/>
      <c r="F32" s="21"/>
      <c r="G32" s="21"/>
      <c r="H32" s="21"/>
      <c r="I32" s="18"/>
      <c r="J32" s="21"/>
      <c r="K32" s="20"/>
      <c r="L32" s="21"/>
      <c r="M32" s="21"/>
    </row>
    <row r="33" spans="1:13" ht="18">
      <c r="A33" s="19" t="s">
        <v>0</v>
      </c>
      <c r="B33" s="21"/>
      <c r="C33" s="49">
        <v>22248590.31000001</v>
      </c>
      <c r="D33" s="50">
        <v>0.20640868548711094</v>
      </c>
      <c r="E33" s="51">
        <v>617</v>
      </c>
      <c r="F33" s="50">
        <v>0.28764568764568765</v>
      </c>
      <c r="G33" s="21"/>
      <c r="H33" s="21"/>
      <c r="I33" s="49">
        <v>25348551.560000014</v>
      </c>
      <c r="J33" s="50">
        <v>0.25030696870366276</v>
      </c>
      <c r="K33" s="51">
        <v>643</v>
      </c>
      <c r="L33" s="50">
        <v>0.3231155778894472</v>
      </c>
      <c r="M33" s="21"/>
    </row>
    <row r="34" spans="1:13" ht="18">
      <c r="A34" s="19" t="s">
        <v>1</v>
      </c>
      <c r="B34" s="21"/>
      <c r="C34" s="49">
        <v>85201999.68000011</v>
      </c>
      <c r="D34" s="50">
        <v>0.7904515526503963</v>
      </c>
      <c r="E34" s="51">
        <v>1522</v>
      </c>
      <c r="F34" s="50">
        <v>0.7095571095571096</v>
      </c>
      <c r="G34" s="21"/>
      <c r="H34" s="21"/>
      <c r="I34" s="49">
        <v>75669177.80999991</v>
      </c>
      <c r="J34" s="50">
        <v>0.747203345212342</v>
      </c>
      <c r="K34" s="51">
        <v>1343</v>
      </c>
      <c r="L34" s="50">
        <v>0.6748743718592964</v>
      </c>
      <c r="M34" s="21"/>
    </row>
    <row r="35" spans="1:13" ht="18">
      <c r="A35" s="19" t="s">
        <v>2</v>
      </c>
      <c r="B35" s="21"/>
      <c r="C35" s="49">
        <v>120869.26</v>
      </c>
      <c r="D35" s="50">
        <v>0.001121350374328495</v>
      </c>
      <c r="E35" s="51">
        <v>2</v>
      </c>
      <c r="F35" s="50">
        <v>0.0009324009324009324</v>
      </c>
      <c r="G35" s="21"/>
      <c r="H35" s="21"/>
      <c r="I35" s="49">
        <v>146191.92</v>
      </c>
      <c r="J35" s="50">
        <v>0.001443587664468839</v>
      </c>
      <c r="K35" s="51">
        <v>3</v>
      </c>
      <c r="L35" s="50">
        <v>0.001507537688442211</v>
      </c>
      <c r="M35" s="21"/>
    </row>
    <row r="36" spans="1:13" ht="18">
      <c r="A36" s="19" t="s">
        <v>3</v>
      </c>
      <c r="B36" s="21"/>
      <c r="C36" s="49">
        <v>110936.81</v>
      </c>
      <c r="D36" s="50">
        <v>0.001029203235134468</v>
      </c>
      <c r="E36" s="51">
        <v>3</v>
      </c>
      <c r="F36" s="50">
        <v>0.0013986013986013986</v>
      </c>
      <c r="G36" s="21"/>
      <c r="H36" s="21"/>
      <c r="I36" s="49">
        <v>105938.24</v>
      </c>
      <c r="J36" s="50">
        <v>0.0010460984195264646</v>
      </c>
      <c r="K36" s="51">
        <v>1</v>
      </c>
      <c r="L36" s="50">
        <v>0.0005025125628140704</v>
      </c>
      <c r="M36" s="21"/>
    </row>
    <row r="37" spans="1:13" ht="18">
      <c r="A37" s="19" t="s">
        <v>4</v>
      </c>
      <c r="B37" s="21"/>
      <c r="C37" s="49">
        <v>106625.79</v>
      </c>
      <c r="D37" s="50">
        <v>0.0009892082530295256</v>
      </c>
      <c r="E37" s="51">
        <v>1</v>
      </c>
      <c r="F37" s="50">
        <v>0.0004662004662004662</v>
      </c>
      <c r="G37" s="21"/>
      <c r="H37" s="21"/>
      <c r="I37" s="49">
        <v>0</v>
      </c>
      <c r="J37" s="50">
        <v>0</v>
      </c>
      <c r="K37" s="51">
        <v>0</v>
      </c>
      <c r="L37" s="50">
        <v>0</v>
      </c>
      <c r="M37" s="21"/>
    </row>
    <row r="38" spans="1:13" ht="18">
      <c r="A38" s="19" t="s">
        <v>5</v>
      </c>
      <c r="B38" s="21"/>
      <c r="C38" s="49">
        <v>0</v>
      </c>
      <c r="D38" s="50">
        <v>0</v>
      </c>
      <c r="E38" s="51">
        <v>0</v>
      </c>
      <c r="F38" s="50">
        <v>0</v>
      </c>
      <c r="G38" s="21"/>
      <c r="H38" s="21"/>
      <c r="I38" s="49">
        <v>0</v>
      </c>
      <c r="J38" s="50">
        <v>0</v>
      </c>
      <c r="K38" s="51">
        <v>0</v>
      </c>
      <c r="L38" s="50">
        <v>0</v>
      </c>
      <c r="M38" s="21"/>
    </row>
    <row r="39" spans="1:13" ht="18">
      <c r="A39" s="19" t="s">
        <v>6</v>
      </c>
      <c r="B39" s="21"/>
      <c r="C39" s="49">
        <v>0</v>
      </c>
      <c r="D39" s="50">
        <v>0</v>
      </c>
      <c r="E39" s="51">
        <v>0</v>
      </c>
      <c r="F39" s="50">
        <v>0</v>
      </c>
      <c r="G39" s="21"/>
      <c r="H39" s="21"/>
      <c r="I39" s="49">
        <v>0</v>
      </c>
      <c r="J39" s="50">
        <v>0</v>
      </c>
      <c r="K39" s="51">
        <v>0</v>
      </c>
      <c r="L39" s="50">
        <v>0</v>
      </c>
      <c r="M39" s="21"/>
    </row>
    <row r="40" spans="1:13" ht="18">
      <c r="A40" s="19" t="s">
        <v>7</v>
      </c>
      <c r="B40" s="21"/>
      <c r="C40" s="49">
        <v>0</v>
      </c>
      <c r="D40" s="50">
        <v>0</v>
      </c>
      <c r="E40" s="51">
        <v>0</v>
      </c>
      <c r="F40" s="50">
        <v>0</v>
      </c>
      <c r="G40" s="21"/>
      <c r="H40" s="21"/>
      <c r="I40" s="49">
        <v>0</v>
      </c>
      <c r="J40" s="50">
        <v>0</v>
      </c>
      <c r="K40" s="51">
        <v>0</v>
      </c>
      <c r="L40" s="50">
        <v>0</v>
      </c>
      <c r="M40" s="21"/>
    </row>
    <row r="41" spans="1:13" ht="18">
      <c r="A41" s="19" t="s">
        <v>8</v>
      </c>
      <c r="B41" s="21"/>
      <c r="C41" s="49">
        <v>0</v>
      </c>
      <c r="D41" s="50">
        <v>0</v>
      </c>
      <c r="E41" s="51">
        <v>0</v>
      </c>
      <c r="F41" s="50">
        <v>0</v>
      </c>
      <c r="G41" s="21"/>
      <c r="H41" s="21"/>
      <c r="I41" s="49">
        <v>0</v>
      </c>
      <c r="J41" s="50">
        <v>0</v>
      </c>
      <c r="K41" s="51">
        <v>0</v>
      </c>
      <c r="L41" s="50">
        <v>0</v>
      </c>
      <c r="M41" s="21"/>
    </row>
    <row r="42" spans="1:13" ht="18">
      <c r="A42" s="19" t="s">
        <v>9</v>
      </c>
      <c r="B42" s="21"/>
      <c r="C42" s="49">
        <v>0</v>
      </c>
      <c r="D42" s="50">
        <v>0</v>
      </c>
      <c r="E42" s="51">
        <v>0</v>
      </c>
      <c r="F42" s="50">
        <v>0</v>
      </c>
      <c r="G42" s="21"/>
      <c r="H42" s="21"/>
      <c r="I42" s="49">
        <v>0</v>
      </c>
      <c r="J42" s="50">
        <v>0</v>
      </c>
      <c r="K42" s="51">
        <v>0</v>
      </c>
      <c r="L42" s="50">
        <v>0</v>
      </c>
      <c r="M42" s="21"/>
    </row>
    <row r="43" spans="1:13" ht="18">
      <c r="A43" s="19" t="s">
        <v>10</v>
      </c>
      <c r="B43" s="21"/>
      <c r="C43" s="49">
        <v>0</v>
      </c>
      <c r="D43" s="50">
        <v>0</v>
      </c>
      <c r="E43" s="51">
        <v>0</v>
      </c>
      <c r="F43" s="50">
        <v>0</v>
      </c>
      <c r="G43" s="21"/>
      <c r="H43" s="21"/>
      <c r="I43" s="49">
        <v>0</v>
      </c>
      <c r="J43" s="50">
        <v>0</v>
      </c>
      <c r="K43" s="51">
        <v>0</v>
      </c>
      <c r="L43" s="50">
        <v>0</v>
      </c>
      <c r="M43" s="21"/>
    </row>
    <row r="44" spans="1:13" ht="18">
      <c r="A44" s="19" t="s">
        <v>11</v>
      </c>
      <c r="B44" s="21"/>
      <c r="C44" s="49">
        <v>0</v>
      </c>
      <c r="D44" s="50">
        <v>0</v>
      </c>
      <c r="E44" s="51">
        <v>0</v>
      </c>
      <c r="F44" s="50">
        <v>0</v>
      </c>
      <c r="G44" s="21"/>
      <c r="H44" s="21"/>
      <c r="I44" s="49">
        <v>0</v>
      </c>
      <c r="J44" s="50">
        <v>0</v>
      </c>
      <c r="K44" s="51">
        <v>0</v>
      </c>
      <c r="L44" s="50">
        <v>0</v>
      </c>
      <c r="M44" s="21"/>
    </row>
    <row r="45" spans="1:13" ht="18">
      <c r="A45" s="19" t="s">
        <v>12</v>
      </c>
      <c r="B45" s="21"/>
      <c r="C45" s="49">
        <v>0</v>
      </c>
      <c r="D45" s="50">
        <v>0</v>
      </c>
      <c r="E45" s="51">
        <v>0</v>
      </c>
      <c r="F45" s="50">
        <v>0</v>
      </c>
      <c r="G45" s="21"/>
      <c r="H45" s="21"/>
      <c r="I45" s="49">
        <v>0</v>
      </c>
      <c r="J45" s="50">
        <v>0</v>
      </c>
      <c r="K45" s="51">
        <v>0</v>
      </c>
      <c r="L45" s="50">
        <v>0</v>
      </c>
      <c r="M45" s="21"/>
    </row>
    <row r="46" spans="1:13" ht="18">
      <c r="A46" s="19" t="s">
        <v>44</v>
      </c>
      <c r="B46" s="21"/>
      <c r="C46" s="49">
        <v>0</v>
      </c>
      <c r="D46" s="50">
        <v>0</v>
      </c>
      <c r="E46" s="51">
        <v>0</v>
      </c>
      <c r="F46" s="50">
        <v>0</v>
      </c>
      <c r="G46" s="21"/>
      <c r="H46" s="21"/>
      <c r="I46" s="49">
        <v>0</v>
      </c>
      <c r="J46" s="50">
        <v>0</v>
      </c>
      <c r="K46" s="51">
        <v>0</v>
      </c>
      <c r="L46" s="50">
        <v>0</v>
      </c>
      <c r="M46" s="21"/>
    </row>
    <row r="47" spans="1:13" ht="18">
      <c r="A47" s="18"/>
      <c r="B47" s="21"/>
      <c r="C47" s="49"/>
      <c r="D47" s="50"/>
      <c r="E47" s="51"/>
      <c r="F47" s="50"/>
      <c r="G47" s="21"/>
      <c r="H47" s="21"/>
      <c r="I47" s="49"/>
      <c r="J47" s="50"/>
      <c r="K47" s="51"/>
      <c r="L47" s="50"/>
      <c r="M47" s="21"/>
    </row>
    <row r="48" spans="1:13" ht="18.75" thickBot="1">
      <c r="A48" s="18"/>
      <c r="B48" s="26"/>
      <c r="C48" s="52">
        <f>SUM(C33:C47)</f>
        <v>107789021.85000014</v>
      </c>
      <c r="D48" s="53"/>
      <c r="E48" s="54">
        <f>SUM(E33:E47)</f>
        <v>2145</v>
      </c>
      <c r="F48" s="53"/>
      <c r="G48" s="26"/>
      <c r="H48" s="26"/>
      <c r="I48" s="52">
        <f>SUM(I33:I47)</f>
        <v>101269859.52999993</v>
      </c>
      <c r="J48" s="53"/>
      <c r="K48" s="54">
        <f>SUM(K33:K47)</f>
        <v>1990</v>
      </c>
      <c r="L48" s="53"/>
      <c r="M48" s="26"/>
    </row>
    <row r="49" spans="1:13" ht="18.75" thickTop="1">
      <c r="A49" s="18"/>
      <c r="B49" s="21"/>
      <c r="C49" s="19"/>
      <c r="D49" s="18"/>
      <c r="E49" s="21"/>
      <c r="F49" s="20"/>
      <c r="G49" s="21"/>
      <c r="H49" s="21"/>
      <c r="I49" s="19"/>
      <c r="J49" s="18"/>
      <c r="K49" s="21"/>
      <c r="L49" s="20"/>
      <c r="M49" s="21"/>
    </row>
    <row r="50" spans="1:13" ht="18">
      <c r="A50" s="22"/>
      <c r="B50" s="21"/>
      <c r="C50" s="22" t="s">
        <v>88</v>
      </c>
      <c r="D50" s="18"/>
      <c r="E50" s="19"/>
      <c r="F50" s="26">
        <v>0.3230306590888603</v>
      </c>
      <c r="G50" s="21"/>
      <c r="H50" s="21"/>
      <c r="I50" s="22" t="s">
        <v>88</v>
      </c>
      <c r="J50" s="18"/>
      <c r="K50" s="19"/>
      <c r="L50" s="26">
        <v>0.3092351565996347</v>
      </c>
      <c r="M50" s="21"/>
    </row>
    <row r="51" spans="1:13" ht="18">
      <c r="A51" s="18"/>
      <c r="B51" s="21"/>
      <c r="C51" s="19"/>
      <c r="D51" s="18"/>
      <c r="E51" s="21"/>
      <c r="F51" s="20"/>
      <c r="G51" s="21"/>
      <c r="H51" s="21"/>
      <c r="I51" s="19"/>
      <c r="J51" s="18"/>
      <c r="K51" s="21"/>
      <c r="L51" s="20"/>
      <c r="M51" s="21"/>
    </row>
    <row r="52" spans="1:13" ht="18">
      <c r="A52" s="18"/>
      <c r="B52" s="21"/>
      <c r="C52" s="19"/>
      <c r="D52" s="18"/>
      <c r="E52" s="21"/>
      <c r="F52" s="20"/>
      <c r="G52" s="21"/>
      <c r="H52" s="21"/>
      <c r="I52" s="19"/>
      <c r="J52" s="18"/>
      <c r="K52" s="21"/>
      <c r="L52" s="20"/>
      <c r="M52" s="21"/>
    </row>
    <row r="53" spans="1:13" ht="18">
      <c r="A53" s="18"/>
      <c r="B53" s="21"/>
      <c r="C53" s="19"/>
      <c r="D53" s="18"/>
      <c r="E53" s="21"/>
      <c r="F53" s="20"/>
      <c r="G53" s="21"/>
      <c r="H53" s="21"/>
      <c r="I53" s="19"/>
      <c r="J53" s="18"/>
      <c r="K53" s="21"/>
      <c r="L53" s="20"/>
      <c r="M53" s="21"/>
    </row>
    <row r="54" spans="1:13" ht="18.75">
      <c r="A54" s="17"/>
      <c r="B54" s="21"/>
      <c r="C54" s="17" t="s">
        <v>80</v>
      </c>
      <c r="D54" s="18"/>
      <c r="E54" s="21"/>
      <c r="F54" s="20"/>
      <c r="G54" s="21"/>
      <c r="H54" s="21"/>
      <c r="I54" s="17" t="s">
        <v>80</v>
      </c>
      <c r="J54" s="18"/>
      <c r="K54" s="21"/>
      <c r="L54" s="20"/>
      <c r="M54" s="21"/>
    </row>
    <row r="55" spans="1:13" ht="18.75">
      <c r="A55" s="17"/>
      <c r="B55" s="21"/>
      <c r="C55" s="17" t="s">
        <v>142</v>
      </c>
      <c r="D55" s="18"/>
      <c r="E55" s="21"/>
      <c r="F55" s="20"/>
      <c r="G55" s="21"/>
      <c r="H55" s="21"/>
      <c r="I55" s="17" t="s">
        <v>145</v>
      </c>
      <c r="J55" s="18"/>
      <c r="K55" s="21"/>
      <c r="L55" s="20"/>
      <c r="M55" s="21"/>
    </row>
    <row r="56" spans="1:13" ht="162">
      <c r="A56" s="33" t="s">
        <v>82</v>
      </c>
      <c r="B56" s="38"/>
      <c r="C56" s="34" t="s">
        <v>83</v>
      </c>
      <c r="D56" s="35" t="s">
        <v>84</v>
      </c>
      <c r="E56" s="36" t="s">
        <v>85</v>
      </c>
      <c r="F56" s="35" t="s">
        <v>84</v>
      </c>
      <c r="G56" s="38"/>
      <c r="H56" s="38"/>
      <c r="I56" s="34" t="s">
        <v>83</v>
      </c>
      <c r="J56" s="35" t="s">
        <v>84</v>
      </c>
      <c r="K56" s="36" t="s">
        <v>85</v>
      </c>
      <c r="L56" s="35" t="s">
        <v>84</v>
      </c>
      <c r="M56" s="38"/>
    </row>
    <row r="57" spans="1:13" ht="18">
      <c r="A57" s="19"/>
      <c r="B57" s="21"/>
      <c r="C57" s="18"/>
      <c r="D57" s="21"/>
      <c r="E57" s="20"/>
      <c r="F57" s="21"/>
      <c r="G57" s="21"/>
      <c r="H57" s="21"/>
      <c r="I57" s="18"/>
      <c r="J57" s="21"/>
      <c r="K57" s="20"/>
      <c r="L57" s="21"/>
      <c r="M57" s="21"/>
    </row>
    <row r="58" spans="1:13" ht="18">
      <c r="A58" s="19" t="s">
        <v>0</v>
      </c>
      <c r="B58" s="21"/>
      <c r="C58" s="49">
        <v>18508986.31000001</v>
      </c>
      <c r="D58" s="50">
        <v>0.17171494826028974</v>
      </c>
      <c r="E58" s="51">
        <v>515</v>
      </c>
      <c r="F58" s="50">
        <v>0.2400932400932401</v>
      </c>
      <c r="G58" s="21"/>
      <c r="H58" s="21"/>
      <c r="I58" s="49">
        <v>21493089.879999995</v>
      </c>
      <c r="J58" s="50">
        <v>0.2122358022391938</v>
      </c>
      <c r="K58" s="51">
        <v>556</v>
      </c>
      <c r="L58" s="50">
        <v>0.2793969849246231</v>
      </c>
      <c r="M58" s="21"/>
    </row>
    <row r="59" spans="1:13" ht="18">
      <c r="A59" s="19" t="s">
        <v>1</v>
      </c>
      <c r="B59" s="21"/>
      <c r="C59" s="49">
        <v>88197929.66000012</v>
      </c>
      <c r="D59" s="50">
        <v>0.8182459414348978</v>
      </c>
      <c r="E59" s="51">
        <v>1610</v>
      </c>
      <c r="F59" s="50">
        <v>0.7505827505827506</v>
      </c>
      <c r="G59" s="21"/>
      <c r="H59" s="21"/>
      <c r="I59" s="49">
        <v>79353472.7899999</v>
      </c>
      <c r="J59" s="50">
        <v>0.7835843078906657</v>
      </c>
      <c r="K59" s="51">
        <v>1426</v>
      </c>
      <c r="L59" s="50">
        <v>0.7165829145728643</v>
      </c>
      <c r="M59" s="21"/>
    </row>
    <row r="60" spans="1:13" ht="18">
      <c r="A60" s="19" t="s">
        <v>2</v>
      </c>
      <c r="B60" s="21"/>
      <c r="C60" s="49">
        <v>791924.02</v>
      </c>
      <c r="D60" s="50">
        <v>0.007346982154658073</v>
      </c>
      <c r="E60" s="51">
        <v>15</v>
      </c>
      <c r="F60" s="50">
        <v>0.006993006993006993</v>
      </c>
      <c r="G60" s="21"/>
      <c r="H60" s="21"/>
      <c r="I60" s="49">
        <v>230158.62</v>
      </c>
      <c r="J60" s="50">
        <v>0.00227272577515345</v>
      </c>
      <c r="K60" s="51">
        <v>5</v>
      </c>
      <c r="L60" s="50">
        <v>0.002512562814070352</v>
      </c>
      <c r="M60" s="21"/>
    </row>
    <row r="61" spans="1:13" ht="18">
      <c r="A61" s="19" t="s">
        <v>3</v>
      </c>
      <c r="B61" s="21"/>
      <c r="C61" s="49">
        <v>121156.07</v>
      </c>
      <c r="D61" s="50">
        <v>0.0011240112204432243</v>
      </c>
      <c r="E61" s="51">
        <v>3</v>
      </c>
      <c r="F61" s="50">
        <v>0.0013986013986013986</v>
      </c>
      <c r="G61" s="21"/>
      <c r="H61" s="21"/>
      <c r="I61" s="49">
        <v>87200</v>
      </c>
      <c r="J61" s="50">
        <v>0.0008610656754606055</v>
      </c>
      <c r="K61" s="51">
        <v>2</v>
      </c>
      <c r="L61" s="50">
        <v>0.0010050251256281408</v>
      </c>
      <c r="M61" s="21"/>
    </row>
    <row r="62" spans="1:13" ht="18">
      <c r="A62" s="19" t="s">
        <v>4</v>
      </c>
      <c r="B62" s="21"/>
      <c r="C62" s="49">
        <v>169025.79</v>
      </c>
      <c r="D62" s="50">
        <v>0.0015681169297112403</v>
      </c>
      <c r="E62" s="51">
        <v>2</v>
      </c>
      <c r="F62" s="50">
        <v>0.0009324009324009324</v>
      </c>
      <c r="G62" s="21"/>
      <c r="H62" s="21"/>
      <c r="I62" s="49">
        <v>105938.24</v>
      </c>
      <c r="J62" s="50">
        <v>0.0010460984195264649</v>
      </c>
      <c r="K62" s="51">
        <v>1</v>
      </c>
      <c r="L62" s="50">
        <v>0.0005025125628140704</v>
      </c>
      <c r="M62" s="21"/>
    </row>
    <row r="63" spans="1:13" ht="18">
      <c r="A63" s="19" t="s">
        <v>5</v>
      </c>
      <c r="B63" s="21"/>
      <c r="C63" s="49">
        <v>0</v>
      </c>
      <c r="D63" s="50">
        <v>0</v>
      </c>
      <c r="E63" s="51">
        <v>0</v>
      </c>
      <c r="F63" s="50">
        <v>0</v>
      </c>
      <c r="G63" s="21"/>
      <c r="H63" s="21"/>
      <c r="I63" s="49">
        <v>0</v>
      </c>
      <c r="J63" s="50">
        <v>0</v>
      </c>
      <c r="K63" s="51">
        <v>0</v>
      </c>
      <c r="L63" s="50">
        <v>0</v>
      </c>
      <c r="M63" s="21"/>
    </row>
    <row r="64" spans="1:13" ht="18">
      <c r="A64" s="19" t="s">
        <v>6</v>
      </c>
      <c r="B64" s="21"/>
      <c r="C64" s="49">
        <v>0</v>
      </c>
      <c r="D64" s="50">
        <v>0</v>
      </c>
      <c r="E64" s="51">
        <v>0</v>
      </c>
      <c r="F64" s="50">
        <v>0</v>
      </c>
      <c r="G64" s="21"/>
      <c r="H64" s="21"/>
      <c r="I64" s="49">
        <v>0</v>
      </c>
      <c r="J64" s="50">
        <v>0</v>
      </c>
      <c r="K64" s="51">
        <v>0</v>
      </c>
      <c r="L64" s="50">
        <v>0</v>
      </c>
      <c r="M64" s="21"/>
    </row>
    <row r="65" spans="1:13" ht="18">
      <c r="A65" s="19" t="s">
        <v>7</v>
      </c>
      <c r="B65" s="21"/>
      <c r="C65" s="49">
        <v>0</v>
      </c>
      <c r="D65" s="50">
        <v>0</v>
      </c>
      <c r="E65" s="51">
        <v>0</v>
      </c>
      <c r="F65" s="50">
        <v>0</v>
      </c>
      <c r="G65" s="21"/>
      <c r="H65" s="21"/>
      <c r="I65" s="49">
        <v>0</v>
      </c>
      <c r="J65" s="50">
        <v>0</v>
      </c>
      <c r="K65" s="51">
        <v>0</v>
      </c>
      <c r="L65" s="50">
        <v>0</v>
      </c>
      <c r="M65" s="21"/>
    </row>
    <row r="66" spans="1:13" ht="18">
      <c r="A66" s="19" t="s">
        <v>8</v>
      </c>
      <c r="B66" s="21"/>
      <c r="C66" s="49">
        <v>0</v>
      </c>
      <c r="D66" s="50">
        <v>0</v>
      </c>
      <c r="E66" s="51">
        <v>0</v>
      </c>
      <c r="F66" s="50">
        <v>0</v>
      </c>
      <c r="G66" s="21"/>
      <c r="H66" s="21"/>
      <c r="I66" s="49">
        <v>0</v>
      </c>
      <c r="J66" s="50">
        <v>0</v>
      </c>
      <c r="K66" s="51">
        <v>0</v>
      </c>
      <c r="L66" s="50">
        <v>0</v>
      </c>
      <c r="M66" s="21"/>
    </row>
    <row r="67" spans="1:13" ht="18">
      <c r="A67" s="19" t="s">
        <v>9</v>
      </c>
      <c r="B67" s="21"/>
      <c r="C67" s="49">
        <v>0</v>
      </c>
      <c r="D67" s="50">
        <v>0</v>
      </c>
      <c r="E67" s="51">
        <v>0</v>
      </c>
      <c r="F67" s="50">
        <v>0</v>
      </c>
      <c r="G67" s="21"/>
      <c r="H67" s="21"/>
      <c r="I67" s="49">
        <v>0</v>
      </c>
      <c r="J67" s="50">
        <v>0</v>
      </c>
      <c r="K67" s="51">
        <v>0</v>
      </c>
      <c r="L67" s="50">
        <v>0</v>
      </c>
      <c r="M67" s="21"/>
    </row>
    <row r="68" spans="1:13" ht="18">
      <c r="A68" s="19" t="s">
        <v>10</v>
      </c>
      <c r="B68" s="21"/>
      <c r="C68" s="49">
        <v>0</v>
      </c>
      <c r="D68" s="50">
        <v>0</v>
      </c>
      <c r="E68" s="51">
        <v>0</v>
      </c>
      <c r="F68" s="50">
        <v>0</v>
      </c>
      <c r="G68" s="21"/>
      <c r="H68" s="21"/>
      <c r="I68" s="49">
        <v>0</v>
      </c>
      <c r="J68" s="50">
        <v>0</v>
      </c>
      <c r="K68" s="51">
        <v>0</v>
      </c>
      <c r="L68" s="50">
        <v>0</v>
      </c>
      <c r="M68" s="21"/>
    </row>
    <row r="69" spans="1:13" ht="18">
      <c r="A69" s="19" t="s">
        <v>11</v>
      </c>
      <c r="B69" s="21"/>
      <c r="C69" s="49">
        <v>0</v>
      </c>
      <c r="D69" s="50">
        <v>0</v>
      </c>
      <c r="E69" s="51">
        <v>0</v>
      </c>
      <c r="F69" s="50">
        <v>0</v>
      </c>
      <c r="G69" s="21"/>
      <c r="H69" s="21"/>
      <c r="I69" s="49">
        <v>0</v>
      </c>
      <c r="J69" s="50">
        <v>0</v>
      </c>
      <c r="K69" s="51">
        <v>0</v>
      </c>
      <c r="L69" s="50">
        <v>0</v>
      </c>
      <c r="M69" s="21"/>
    </row>
    <row r="70" spans="1:13" ht="18">
      <c r="A70" s="19" t="s">
        <v>12</v>
      </c>
      <c r="B70" s="21"/>
      <c r="C70" s="49">
        <v>0</v>
      </c>
      <c r="D70" s="50">
        <v>0</v>
      </c>
      <c r="E70" s="51">
        <v>0</v>
      </c>
      <c r="F70" s="50">
        <v>0</v>
      </c>
      <c r="G70" s="21"/>
      <c r="H70" s="21"/>
      <c r="I70" s="49">
        <v>0</v>
      </c>
      <c r="J70" s="50">
        <v>0</v>
      </c>
      <c r="K70" s="51">
        <v>0</v>
      </c>
      <c r="L70" s="50">
        <v>0</v>
      </c>
      <c r="M70" s="21"/>
    </row>
    <row r="71" spans="1:13" ht="18">
      <c r="A71" s="19" t="s">
        <v>44</v>
      </c>
      <c r="B71" s="21"/>
      <c r="C71" s="49">
        <v>0</v>
      </c>
      <c r="D71" s="50">
        <v>0</v>
      </c>
      <c r="E71" s="51">
        <v>0</v>
      </c>
      <c r="F71" s="50">
        <v>0</v>
      </c>
      <c r="G71" s="21"/>
      <c r="H71" s="21"/>
      <c r="I71" s="49">
        <v>0</v>
      </c>
      <c r="J71" s="50">
        <v>0</v>
      </c>
      <c r="K71" s="51">
        <v>0</v>
      </c>
      <c r="L71" s="50">
        <v>0</v>
      </c>
      <c r="M71" s="21"/>
    </row>
    <row r="72" spans="1:13" ht="18">
      <c r="A72" s="18"/>
      <c r="B72" s="21"/>
      <c r="C72" s="49"/>
      <c r="D72" s="50"/>
      <c r="E72" s="51"/>
      <c r="F72" s="50"/>
      <c r="G72" s="21"/>
      <c r="H72" s="21"/>
      <c r="I72" s="49"/>
      <c r="J72" s="50"/>
      <c r="K72" s="51"/>
      <c r="L72" s="50"/>
      <c r="M72" s="21"/>
    </row>
    <row r="73" spans="1:13" ht="18.75" thickBot="1">
      <c r="A73" s="18"/>
      <c r="B73" s="26"/>
      <c r="C73" s="52">
        <f>SUM(C58:C72)</f>
        <v>107789021.85000011</v>
      </c>
      <c r="D73" s="53"/>
      <c r="E73" s="54">
        <f>SUM(E58:E72)</f>
        <v>2145</v>
      </c>
      <c r="F73" s="53"/>
      <c r="G73" s="26"/>
      <c r="H73" s="26"/>
      <c r="I73" s="52">
        <f>SUM(I58:I72)</f>
        <v>101269859.5299999</v>
      </c>
      <c r="J73" s="53"/>
      <c r="K73" s="54">
        <f>SUM(K58:K72)</f>
        <v>1990</v>
      </c>
      <c r="L73" s="53"/>
      <c r="M73" s="26"/>
    </row>
    <row r="74" spans="1:13" ht="18.75" thickTop="1">
      <c r="A74" s="18"/>
      <c r="B74" s="21"/>
      <c r="C74" s="18"/>
      <c r="D74" s="21"/>
      <c r="E74" s="20"/>
      <c r="F74" s="21"/>
      <c r="G74" s="21"/>
      <c r="H74" s="21"/>
      <c r="I74" s="18"/>
      <c r="J74" s="21"/>
      <c r="K74" s="20"/>
      <c r="L74" s="21"/>
      <c r="M74" s="21"/>
    </row>
    <row r="75" spans="1:13" ht="18">
      <c r="A75" s="22"/>
      <c r="B75" s="21"/>
      <c r="C75" s="22" t="s">
        <v>88</v>
      </c>
      <c r="D75" s="18"/>
      <c r="E75" s="19"/>
      <c r="F75" s="26">
        <v>0.3412149482298865</v>
      </c>
      <c r="G75" s="21"/>
      <c r="H75" s="21"/>
      <c r="I75" s="22" t="s">
        <v>88</v>
      </c>
      <c r="J75" s="18"/>
      <c r="K75" s="19"/>
      <c r="L75" s="26">
        <v>0.3256629418252443</v>
      </c>
      <c r="M75" s="21"/>
    </row>
    <row r="76" spans="1:13" ht="18">
      <c r="A76" s="18"/>
      <c r="B76" s="21"/>
      <c r="C76" s="22"/>
      <c r="D76" s="18"/>
      <c r="E76" s="26"/>
      <c r="F76" s="20"/>
      <c r="G76" s="21"/>
      <c r="H76" s="21"/>
      <c r="I76" s="22"/>
      <c r="J76" s="18"/>
      <c r="K76" s="26"/>
      <c r="L76" s="20"/>
      <c r="M76" s="21"/>
    </row>
    <row r="77" spans="1:13" ht="18">
      <c r="A77" s="18"/>
      <c r="B77" s="21"/>
      <c r="C77" s="19"/>
      <c r="D77" s="18"/>
      <c r="E77" s="21"/>
      <c r="F77" s="20"/>
      <c r="G77" s="21"/>
      <c r="H77" s="21"/>
      <c r="I77" s="19"/>
      <c r="J77" s="18"/>
      <c r="K77" s="21"/>
      <c r="L77" s="20"/>
      <c r="M77" s="21"/>
    </row>
    <row r="78" spans="1:13" ht="18">
      <c r="A78" s="18"/>
      <c r="B78" s="21"/>
      <c r="C78" s="19"/>
      <c r="D78" s="18"/>
      <c r="E78" s="21"/>
      <c r="F78" s="20"/>
      <c r="G78" s="21"/>
      <c r="H78" s="21"/>
      <c r="I78" s="19"/>
      <c r="J78" s="18"/>
      <c r="K78" s="21"/>
      <c r="L78" s="20"/>
      <c r="M78" s="21"/>
    </row>
    <row r="79" spans="1:13" ht="18.75">
      <c r="A79" s="17"/>
      <c r="B79" s="21"/>
      <c r="C79" s="17" t="s">
        <v>91</v>
      </c>
      <c r="D79" s="18"/>
      <c r="E79" s="21"/>
      <c r="F79" s="20"/>
      <c r="G79" s="21"/>
      <c r="H79" s="21"/>
      <c r="I79" s="17" t="s">
        <v>91</v>
      </c>
      <c r="J79" s="18"/>
      <c r="K79" s="21"/>
      <c r="L79" s="20"/>
      <c r="M79" s="21"/>
    </row>
    <row r="80" spans="1:13" ht="18">
      <c r="A80" s="18"/>
      <c r="B80" s="21"/>
      <c r="C80" s="19"/>
      <c r="D80" s="18"/>
      <c r="E80" s="21"/>
      <c r="F80" s="20"/>
      <c r="G80" s="21"/>
      <c r="H80" s="21"/>
      <c r="I80" s="19"/>
      <c r="J80" s="18"/>
      <c r="K80" s="21"/>
      <c r="L80" s="20"/>
      <c r="M80" s="21"/>
    </row>
    <row r="81" spans="1:13" ht="162">
      <c r="A81" s="33" t="s">
        <v>92</v>
      </c>
      <c r="B81" s="38"/>
      <c r="C81" s="34" t="s">
        <v>83</v>
      </c>
      <c r="D81" s="35" t="s">
        <v>84</v>
      </c>
      <c r="E81" s="36" t="s">
        <v>85</v>
      </c>
      <c r="F81" s="35" t="s">
        <v>84</v>
      </c>
      <c r="G81" s="38"/>
      <c r="H81" s="38"/>
      <c r="I81" s="34" t="s">
        <v>83</v>
      </c>
      <c r="J81" s="35" t="s">
        <v>84</v>
      </c>
      <c r="K81" s="36" t="s">
        <v>85</v>
      </c>
      <c r="L81" s="35" t="s">
        <v>84</v>
      </c>
      <c r="M81" s="38"/>
    </row>
    <row r="82" spans="1:13" ht="18">
      <c r="A82" s="19"/>
      <c r="B82" s="21"/>
      <c r="C82" s="18"/>
      <c r="D82" s="21"/>
      <c r="E82" s="20"/>
      <c r="F82" s="21"/>
      <c r="G82" s="21"/>
      <c r="H82" s="21"/>
      <c r="I82" s="18"/>
      <c r="J82" s="21"/>
      <c r="K82" s="20"/>
      <c r="L82" s="21"/>
      <c r="M82" s="21"/>
    </row>
    <row r="83" spans="1:13" ht="18">
      <c r="A83" s="19" t="s">
        <v>14</v>
      </c>
      <c r="B83" s="21"/>
      <c r="C83" s="49">
        <v>60959309.320000045</v>
      </c>
      <c r="D83" s="50">
        <v>0.5655428379787271</v>
      </c>
      <c r="E83" s="51">
        <v>1250</v>
      </c>
      <c r="F83" s="50">
        <v>0.5827505827505828</v>
      </c>
      <c r="G83" s="21"/>
      <c r="H83" s="21"/>
      <c r="I83" s="49">
        <v>57402696.76000006</v>
      </c>
      <c r="J83" s="50">
        <v>0.5668290350792395</v>
      </c>
      <c r="K83" s="51">
        <v>1241</v>
      </c>
      <c r="L83" s="50">
        <v>0.6236180904522614</v>
      </c>
      <c r="M83" s="21"/>
    </row>
    <row r="84" spans="1:13" ht="18">
      <c r="A84" s="19" t="s">
        <v>15</v>
      </c>
      <c r="B84" s="21"/>
      <c r="C84" s="49">
        <v>28326916.55</v>
      </c>
      <c r="D84" s="50">
        <v>0.2627996438210557</v>
      </c>
      <c r="E84" s="51">
        <v>555</v>
      </c>
      <c r="F84" s="50">
        <v>0.25874125874125875</v>
      </c>
      <c r="G84" s="21"/>
      <c r="H84" s="21"/>
      <c r="I84" s="49">
        <v>19421255.770000007</v>
      </c>
      <c r="J84" s="50">
        <v>0.191777255939085</v>
      </c>
      <c r="K84" s="51">
        <v>357</v>
      </c>
      <c r="L84" s="50">
        <v>0.1793969849246231</v>
      </c>
      <c r="M84" s="21"/>
    </row>
    <row r="85" spans="1:13" ht="18">
      <c r="A85" s="19" t="s">
        <v>16</v>
      </c>
      <c r="B85" s="21"/>
      <c r="C85" s="49">
        <v>9438002.679999998</v>
      </c>
      <c r="D85" s="50">
        <v>0.08755996221149487</v>
      </c>
      <c r="E85" s="51">
        <v>146</v>
      </c>
      <c r="F85" s="50">
        <v>0.06806526806526807</v>
      </c>
      <c r="G85" s="21"/>
      <c r="H85" s="21"/>
      <c r="I85" s="49">
        <v>20936565.979999993</v>
      </c>
      <c r="J85" s="50">
        <v>0.20674034779121792</v>
      </c>
      <c r="K85" s="51">
        <v>319</v>
      </c>
      <c r="L85" s="50">
        <v>0.16030150753768843</v>
      </c>
      <c r="M85" s="21"/>
    </row>
    <row r="86" spans="1:13" ht="18">
      <c r="A86" s="19" t="s">
        <v>17</v>
      </c>
      <c r="B86" s="21"/>
      <c r="C86" s="49">
        <v>9064793.299999999</v>
      </c>
      <c r="D86" s="50">
        <v>0.08409755598872239</v>
      </c>
      <c r="E86" s="51">
        <v>194</v>
      </c>
      <c r="F86" s="50">
        <v>0.09044289044289044</v>
      </c>
      <c r="G86" s="21"/>
      <c r="H86" s="21"/>
      <c r="I86" s="49">
        <v>3509341.02</v>
      </c>
      <c r="J86" s="50">
        <v>0.03465336119045762</v>
      </c>
      <c r="K86" s="51">
        <v>73</v>
      </c>
      <c r="L86" s="50">
        <v>0.036683417085427134</v>
      </c>
      <c r="M86" s="21"/>
    </row>
    <row r="87" spans="1:13" ht="18">
      <c r="A87" s="18"/>
      <c r="B87" s="21"/>
      <c r="C87" s="49"/>
      <c r="D87" s="50"/>
      <c r="E87" s="51"/>
      <c r="F87" s="50"/>
      <c r="G87" s="21"/>
      <c r="H87" s="21"/>
      <c r="I87" s="49"/>
      <c r="J87" s="50"/>
      <c r="K87" s="51"/>
      <c r="L87" s="50"/>
      <c r="M87" s="21"/>
    </row>
    <row r="88" spans="1:13" ht="18.75" thickBot="1">
      <c r="A88" s="18"/>
      <c r="B88" s="26"/>
      <c r="C88" s="52">
        <f>SUM(C83:C87)</f>
        <v>107789021.85000004</v>
      </c>
      <c r="D88" s="53"/>
      <c r="E88" s="54">
        <f>SUM(E83:E87)</f>
        <v>2145</v>
      </c>
      <c r="F88" s="53"/>
      <c r="G88" s="26"/>
      <c r="H88" s="26"/>
      <c r="I88" s="52">
        <f>SUM(I83:I87)</f>
        <v>101269859.53000005</v>
      </c>
      <c r="J88" s="53"/>
      <c r="K88" s="54">
        <f>SUM(K83:K87)</f>
        <v>1990</v>
      </c>
      <c r="L88" s="53"/>
      <c r="M88" s="26"/>
    </row>
    <row r="89" spans="1:13" ht="18.75" thickTop="1">
      <c r="A89" s="18"/>
      <c r="B89" s="21"/>
      <c r="C89" s="18"/>
      <c r="D89" s="21"/>
      <c r="E89" s="20"/>
      <c r="F89" s="21"/>
      <c r="G89" s="21"/>
      <c r="H89" s="21"/>
      <c r="I89" s="18"/>
      <c r="J89" s="21"/>
      <c r="K89" s="20"/>
      <c r="L89" s="21"/>
      <c r="M89" s="21"/>
    </row>
    <row r="90" spans="1:13" ht="18">
      <c r="A90" s="18"/>
      <c r="B90" s="21"/>
      <c r="C90" s="19"/>
      <c r="D90" s="18"/>
      <c r="E90" s="21"/>
      <c r="F90" s="20"/>
      <c r="G90" s="21"/>
      <c r="H90" s="21"/>
      <c r="I90" s="19"/>
      <c r="J90" s="18"/>
      <c r="K90" s="21"/>
      <c r="L90" s="20"/>
      <c r="M90" s="21"/>
    </row>
    <row r="91" spans="1:13" ht="18">
      <c r="A91" s="18"/>
      <c r="B91" s="21"/>
      <c r="C91" s="19"/>
      <c r="D91" s="18"/>
      <c r="E91" s="21"/>
      <c r="F91" s="20"/>
      <c r="G91" s="21"/>
      <c r="H91" s="21"/>
      <c r="I91" s="19"/>
      <c r="J91" s="18"/>
      <c r="K91" s="21"/>
      <c r="L91" s="20"/>
      <c r="M91" s="21"/>
    </row>
    <row r="92" spans="1:13" ht="18.75">
      <c r="A92" s="17"/>
      <c r="B92" s="21"/>
      <c r="C92" s="17" t="s">
        <v>93</v>
      </c>
      <c r="D92" s="18"/>
      <c r="E92" s="21"/>
      <c r="F92" s="20"/>
      <c r="G92" s="21"/>
      <c r="H92" s="21"/>
      <c r="I92" s="17" t="s">
        <v>93</v>
      </c>
      <c r="J92" s="18"/>
      <c r="K92" s="21"/>
      <c r="L92" s="20"/>
      <c r="M92" s="21"/>
    </row>
    <row r="93" spans="1:13" ht="18">
      <c r="A93" s="18"/>
      <c r="B93" s="21"/>
      <c r="C93" s="19"/>
      <c r="D93" s="18"/>
      <c r="E93" s="21"/>
      <c r="F93" s="20"/>
      <c r="G93" s="21"/>
      <c r="H93" s="21"/>
      <c r="I93" s="19"/>
      <c r="J93" s="18"/>
      <c r="K93" s="21"/>
      <c r="L93" s="20"/>
      <c r="M93" s="21"/>
    </row>
    <row r="94" spans="1:13" ht="162">
      <c r="A94" s="33" t="s">
        <v>92</v>
      </c>
      <c r="B94" s="38"/>
      <c r="C94" s="34" t="s">
        <v>83</v>
      </c>
      <c r="D94" s="35" t="s">
        <v>84</v>
      </c>
      <c r="E94" s="36" t="s">
        <v>85</v>
      </c>
      <c r="F94" s="35" t="s">
        <v>84</v>
      </c>
      <c r="G94" s="38"/>
      <c r="H94" s="38"/>
      <c r="I94" s="34" t="s">
        <v>83</v>
      </c>
      <c r="J94" s="35" t="s">
        <v>84</v>
      </c>
      <c r="K94" s="36" t="s">
        <v>85</v>
      </c>
      <c r="L94" s="35" t="s">
        <v>84</v>
      </c>
      <c r="M94" s="38"/>
    </row>
    <row r="95" spans="1:13" ht="18">
      <c r="A95" s="19"/>
      <c r="B95" s="21"/>
      <c r="C95" s="18"/>
      <c r="D95" s="21"/>
      <c r="E95" s="20"/>
      <c r="F95" s="21"/>
      <c r="G95" s="21"/>
      <c r="H95" s="21"/>
      <c r="I95" s="18"/>
      <c r="J95" s="21"/>
      <c r="K95" s="20"/>
      <c r="L95" s="21"/>
      <c r="M95" s="21"/>
    </row>
    <row r="96" spans="1:13" ht="18">
      <c r="A96" s="19" t="s">
        <v>111</v>
      </c>
      <c r="B96" s="21"/>
      <c r="C96" s="49">
        <v>63422716.120000005</v>
      </c>
      <c r="D96" s="50">
        <v>0.5883968054581616</v>
      </c>
      <c r="E96" s="51">
        <v>1060</v>
      </c>
      <c r="F96" s="50">
        <v>0.49417249417249415</v>
      </c>
      <c r="G96" s="21"/>
      <c r="H96" s="21"/>
      <c r="I96" s="49">
        <v>60144162.58999999</v>
      </c>
      <c r="J96" s="50">
        <v>0.5938999310271876</v>
      </c>
      <c r="K96" s="51">
        <v>993</v>
      </c>
      <c r="L96" s="50">
        <v>0.49899497487437183</v>
      </c>
      <c r="M96" s="21"/>
    </row>
    <row r="97" spans="1:13" ht="18">
      <c r="A97" s="19" t="s">
        <v>45</v>
      </c>
      <c r="B97" s="21"/>
      <c r="C97" s="49">
        <v>44366305.730000034</v>
      </c>
      <c r="D97" s="50">
        <v>0.41160319454183836</v>
      </c>
      <c r="E97" s="51">
        <v>1085</v>
      </c>
      <c r="F97" s="50">
        <v>0.5058275058275058</v>
      </c>
      <c r="G97" s="21"/>
      <c r="H97" s="21"/>
      <c r="I97" s="49">
        <v>41125696.94000003</v>
      </c>
      <c r="J97" s="50">
        <v>0.40610006897281237</v>
      </c>
      <c r="K97" s="51">
        <v>997</v>
      </c>
      <c r="L97" s="50">
        <v>0.5010050251256282</v>
      </c>
      <c r="M97" s="21"/>
    </row>
    <row r="98" spans="1:13" ht="18">
      <c r="A98" s="19"/>
      <c r="B98" s="21"/>
      <c r="C98" s="49"/>
      <c r="D98" s="50"/>
      <c r="E98" s="51"/>
      <c r="F98" s="50"/>
      <c r="G98" s="21"/>
      <c r="H98" s="21"/>
      <c r="I98" s="49"/>
      <c r="J98" s="50"/>
      <c r="K98" s="51"/>
      <c r="L98" s="50"/>
      <c r="M98" s="21"/>
    </row>
    <row r="99" spans="1:13" ht="18.75" thickBot="1">
      <c r="A99" s="19"/>
      <c r="B99" s="26"/>
      <c r="C99" s="52">
        <f>SUM(C96:C98)</f>
        <v>107789021.85000004</v>
      </c>
      <c r="D99" s="53"/>
      <c r="E99" s="54">
        <f>SUM(E96:E98)</f>
        <v>2145</v>
      </c>
      <c r="F99" s="53"/>
      <c r="G99" s="26"/>
      <c r="H99" s="26"/>
      <c r="I99" s="52">
        <f>SUM(I96:I98)</f>
        <v>101269859.53000002</v>
      </c>
      <c r="J99" s="53"/>
      <c r="K99" s="54">
        <f>SUM(K96:K98)</f>
        <v>1990</v>
      </c>
      <c r="L99" s="53"/>
      <c r="M99" s="26"/>
    </row>
    <row r="100" spans="1:13" ht="18.75" thickTop="1">
      <c r="A100" s="19"/>
      <c r="B100" s="21"/>
      <c r="C100" s="49"/>
      <c r="D100" s="50"/>
      <c r="E100" s="51"/>
      <c r="F100" s="50"/>
      <c r="G100" s="21"/>
      <c r="H100" s="21"/>
      <c r="I100" s="49"/>
      <c r="J100" s="50"/>
      <c r="K100" s="51"/>
      <c r="L100" s="50"/>
      <c r="M100" s="21"/>
    </row>
    <row r="101" spans="1:13" ht="18">
      <c r="A101" s="19"/>
      <c r="B101" s="21"/>
      <c r="C101" s="19"/>
      <c r="D101" s="18"/>
      <c r="E101" s="21"/>
      <c r="F101" s="20"/>
      <c r="G101" s="21"/>
      <c r="H101" s="21"/>
      <c r="I101" s="19"/>
      <c r="J101" s="18"/>
      <c r="K101" s="21"/>
      <c r="L101" s="20"/>
      <c r="M101" s="21"/>
    </row>
    <row r="102" spans="1:13" ht="18">
      <c r="A102" s="19"/>
      <c r="B102" s="21"/>
      <c r="C102" s="19"/>
      <c r="D102" s="18"/>
      <c r="E102" s="21"/>
      <c r="F102" s="20"/>
      <c r="G102" s="21"/>
      <c r="H102" s="21"/>
      <c r="I102" s="19"/>
      <c r="J102" s="18"/>
      <c r="K102" s="21"/>
      <c r="L102" s="20"/>
      <c r="M102" s="21"/>
    </row>
    <row r="103" spans="1:13" ht="18">
      <c r="A103" s="19"/>
      <c r="B103" s="21"/>
      <c r="C103" s="19"/>
      <c r="D103" s="18"/>
      <c r="E103" s="21"/>
      <c r="F103" s="20"/>
      <c r="G103" s="21"/>
      <c r="H103" s="21"/>
      <c r="I103" s="19"/>
      <c r="J103" s="18"/>
      <c r="K103" s="21"/>
      <c r="L103" s="20"/>
      <c r="M103" s="21"/>
    </row>
    <row r="104" spans="1:13" ht="18.75">
      <c r="A104" s="17"/>
      <c r="B104" s="21"/>
      <c r="C104" s="17" t="s">
        <v>94</v>
      </c>
      <c r="D104" s="18"/>
      <c r="E104" s="21"/>
      <c r="F104" s="20"/>
      <c r="G104" s="21"/>
      <c r="H104" s="21"/>
      <c r="I104" s="17" t="s">
        <v>94</v>
      </c>
      <c r="J104" s="18"/>
      <c r="K104" s="21"/>
      <c r="L104" s="20"/>
      <c r="M104" s="21"/>
    </row>
    <row r="105" spans="1:13" ht="18">
      <c r="A105" s="19"/>
      <c r="B105" s="21"/>
      <c r="C105" s="19"/>
      <c r="D105" s="18"/>
      <c r="E105" s="21"/>
      <c r="F105" s="20"/>
      <c r="G105" s="21"/>
      <c r="H105" s="21"/>
      <c r="I105" s="19"/>
      <c r="J105" s="18"/>
      <c r="K105" s="21"/>
      <c r="L105" s="20"/>
      <c r="M105" s="21"/>
    </row>
    <row r="106" spans="1:13" ht="162">
      <c r="A106" s="33" t="s">
        <v>95</v>
      </c>
      <c r="B106" s="38"/>
      <c r="C106" s="34" t="s">
        <v>83</v>
      </c>
      <c r="D106" s="35" t="s">
        <v>84</v>
      </c>
      <c r="E106" s="36" t="s">
        <v>85</v>
      </c>
      <c r="F106" s="35" t="s">
        <v>84</v>
      </c>
      <c r="G106" s="38"/>
      <c r="H106" s="38"/>
      <c r="I106" s="34" t="s">
        <v>83</v>
      </c>
      <c r="J106" s="35" t="s">
        <v>84</v>
      </c>
      <c r="K106" s="36" t="s">
        <v>85</v>
      </c>
      <c r="L106" s="35" t="s">
        <v>84</v>
      </c>
      <c r="M106" s="38"/>
    </row>
    <row r="107" spans="1:13" ht="18">
      <c r="A107" s="19"/>
      <c r="B107" s="21"/>
      <c r="C107" s="18"/>
      <c r="D107" s="21"/>
      <c r="E107" s="20"/>
      <c r="F107" s="21"/>
      <c r="G107" s="21"/>
      <c r="H107" s="21"/>
      <c r="I107" s="18"/>
      <c r="J107" s="21"/>
      <c r="K107" s="20"/>
      <c r="L107" s="21"/>
      <c r="M107" s="21"/>
    </row>
    <row r="108" spans="1:13" ht="18">
      <c r="A108" s="19" t="s">
        <v>46</v>
      </c>
      <c r="B108" s="21"/>
      <c r="C108" s="49">
        <v>1017907.44</v>
      </c>
      <c r="D108" s="50">
        <v>0.009443516812097319</v>
      </c>
      <c r="E108" s="51">
        <v>115</v>
      </c>
      <c r="F108" s="50">
        <v>0.053613053613053616</v>
      </c>
      <c r="G108" s="21"/>
      <c r="H108" s="21"/>
      <c r="I108" s="49">
        <v>966798.33</v>
      </c>
      <c r="J108" s="50">
        <v>0.009546752947885722</v>
      </c>
      <c r="K108" s="51">
        <v>95</v>
      </c>
      <c r="L108" s="50">
        <v>0.04773869346733668</v>
      </c>
      <c r="M108" s="21"/>
    </row>
    <row r="109" spans="1:13" ht="18">
      <c r="A109" s="19" t="s">
        <v>47</v>
      </c>
      <c r="B109" s="21"/>
      <c r="C109" s="49">
        <v>15638724.739999998</v>
      </c>
      <c r="D109" s="50">
        <v>0.14508643340100966</v>
      </c>
      <c r="E109" s="51">
        <v>669</v>
      </c>
      <c r="F109" s="50">
        <v>0.3118881118881119</v>
      </c>
      <c r="G109" s="21"/>
      <c r="H109" s="21"/>
      <c r="I109" s="49">
        <v>14361718.519999994</v>
      </c>
      <c r="J109" s="50">
        <v>0.14181631718117976</v>
      </c>
      <c r="K109" s="51">
        <v>614</v>
      </c>
      <c r="L109" s="50">
        <v>0.3085427135678392</v>
      </c>
      <c r="M109" s="21"/>
    </row>
    <row r="110" spans="1:13" ht="18">
      <c r="A110" s="19" t="s">
        <v>48</v>
      </c>
      <c r="B110" s="21"/>
      <c r="C110" s="49">
        <v>19313063.790000003</v>
      </c>
      <c r="D110" s="50">
        <v>0.1791746827137573</v>
      </c>
      <c r="E110" s="51">
        <v>522</v>
      </c>
      <c r="F110" s="50">
        <v>0.24335664335664337</v>
      </c>
      <c r="G110" s="21"/>
      <c r="H110" s="21"/>
      <c r="I110" s="49">
        <v>18119427.22999999</v>
      </c>
      <c r="J110" s="50">
        <v>0.1789222115454039</v>
      </c>
      <c r="K110" s="51">
        <v>489</v>
      </c>
      <c r="L110" s="50">
        <v>0.2457286432160804</v>
      </c>
      <c r="M110" s="21"/>
    </row>
    <row r="111" spans="1:13" ht="18">
      <c r="A111" s="19" t="s">
        <v>49</v>
      </c>
      <c r="B111" s="21"/>
      <c r="C111" s="49">
        <v>17918330.2</v>
      </c>
      <c r="D111" s="50">
        <v>0.16623520551967974</v>
      </c>
      <c r="E111" s="51">
        <v>347</v>
      </c>
      <c r="F111" s="50">
        <v>0.16177156177156177</v>
      </c>
      <c r="G111" s="21"/>
      <c r="H111" s="21"/>
      <c r="I111" s="49">
        <v>16772239.779999996</v>
      </c>
      <c r="J111" s="50">
        <v>0.16561926577010236</v>
      </c>
      <c r="K111" s="51">
        <v>325</v>
      </c>
      <c r="L111" s="50">
        <v>0.16331658291457288</v>
      </c>
      <c r="M111" s="21"/>
    </row>
    <row r="112" spans="1:13" ht="18">
      <c r="A112" s="19" t="s">
        <v>50</v>
      </c>
      <c r="B112" s="21"/>
      <c r="C112" s="49">
        <v>7496272.51</v>
      </c>
      <c r="D112" s="50">
        <v>0.06954578844246187</v>
      </c>
      <c r="E112" s="51">
        <v>116</v>
      </c>
      <c r="F112" s="50">
        <v>0.05407925407925408</v>
      </c>
      <c r="G112" s="21"/>
      <c r="H112" s="21"/>
      <c r="I112" s="49">
        <v>7294912.62</v>
      </c>
      <c r="J112" s="50">
        <v>0.07203439062576138</v>
      </c>
      <c r="K112" s="51">
        <v>113</v>
      </c>
      <c r="L112" s="50">
        <v>0.05678391959798995</v>
      </c>
      <c r="M112" s="21"/>
    </row>
    <row r="113" spans="1:13" ht="18">
      <c r="A113" s="19" t="s">
        <v>51</v>
      </c>
      <c r="B113" s="21"/>
      <c r="C113" s="49">
        <v>5821344.01</v>
      </c>
      <c r="D113" s="50">
        <v>0.05400683585477773</v>
      </c>
      <c r="E113" s="51">
        <v>78</v>
      </c>
      <c r="F113" s="50">
        <v>0.03636363636363636</v>
      </c>
      <c r="G113" s="21"/>
      <c r="H113" s="21"/>
      <c r="I113" s="49">
        <v>5438997.22</v>
      </c>
      <c r="J113" s="50">
        <v>0.053707956594812534</v>
      </c>
      <c r="K113" s="51">
        <v>73</v>
      </c>
      <c r="L113" s="50">
        <v>0.036683417085427134</v>
      </c>
      <c r="M113" s="21"/>
    </row>
    <row r="114" spans="1:13" ht="18">
      <c r="A114" s="19" t="s">
        <v>52</v>
      </c>
      <c r="B114" s="21"/>
      <c r="C114" s="49">
        <v>4179321.44</v>
      </c>
      <c r="D114" s="50">
        <v>0.03877316417080002</v>
      </c>
      <c r="E114" s="51">
        <v>50</v>
      </c>
      <c r="F114" s="50">
        <v>0.023310023310023312</v>
      </c>
      <c r="G114" s="21"/>
      <c r="H114" s="21"/>
      <c r="I114" s="49">
        <v>3915515.69</v>
      </c>
      <c r="J114" s="50">
        <v>0.0386641761741565</v>
      </c>
      <c r="K114" s="51">
        <v>47</v>
      </c>
      <c r="L114" s="50">
        <v>0.023618090452261306</v>
      </c>
      <c r="M114" s="21"/>
    </row>
    <row r="115" spans="1:13" ht="18">
      <c r="A115" s="19" t="s">
        <v>53</v>
      </c>
      <c r="B115" s="21"/>
      <c r="C115" s="49">
        <v>4272406.81</v>
      </c>
      <c r="D115" s="50">
        <v>0.03963675276639502</v>
      </c>
      <c r="E115" s="51">
        <v>45</v>
      </c>
      <c r="F115" s="50">
        <v>0.02097902097902098</v>
      </c>
      <c r="G115" s="21"/>
      <c r="H115" s="21"/>
      <c r="I115" s="49">
        <v>4472346.05</v>
      </c>
      <c r="J115" s="50">
        <v>0.04416265679400021</v>
      </c>
      <c r="K115" s="51">
        <v>47</v>
      </c>
      <c r="L115" s="50">
        <v>0.023618090452261306</v>
      </c>
      <c r="M115" s="21"/>
    </row>
    <row r="116" spans="1:13" ht="18">
      <c r="A116" s="19" t="s">
        <v>54</v>
      </c>
      <c r="B116" s="21"/>
      <c r="C116" s="49">
        <v>4270896.52</v>
      </c>
      <c r="D116" s="50">
        <v>0.03962274122816896</v>
      </c>
      <c r="E116" s="51">
        <v>41</v>
      </c>
      <c r="F116" s="50">
        <v>0.019114219114219115</v>
      </c>
      <c r="G116" s="21"/>
      <c r="H116" s="21"/>
      <c r="I116" s="49">
        <v>3761105.41</v>
      </c>
      <c r="J116" s="50">
        <v>0.03713943543968103</v>
      </c>
      <c r="K116" s="51">
        <v>36</v>
      </c>
      <c r="L116" s="50">
        <v>0.018090452261306532</v>
      </c>
      <c r="M116" s="21"/>
    </row>
    <row r="117" spans="1:13" ht="18">
      <c r="A117" s="19" t="s">
        <v>55</v>
      </c>
      <c r="B117" s="21"/>
      <c r="C117" s="49">
        <v>2779245.15</v>
      </c>
      <c r="D117" s="50">
        <v>0.025784120704496406</v>
      </c>
      <c r="E117" s="51">
        <v>24</v>
      </c>
      <c r="F117" s="50">
        <v>0.011188811188811189</v>
      </c>
      <c r="G117" s="21"/>
      <c r="H117" s="21"/>
      <c r="I117" s="49">
        <v>2787796.33</v>
      </c>
      <c r="J117" s="50">
        <v>0.027528391398372088</v>
      </c>
      <c r="K117" s="51">
        <v>24</v>
      </c>
      <c r="L117" s="50">
        <v>0.012060301507537688</v>
      </c>
      <c r="M117" s="21"/>
    </row>
    <row r="118" spans="1:13" ht="18">
      <c r="A118" s="19" t="s">
        <v>56</v>
      </c>
      <c r="B118" s="21"/>
      <c r="C118" s="49">
        <v>2608453.71</v>
      </c>
      <c r="D118" s="50">
        <v>0.02419962316412838</v>
      </c>
      <c r="E118" s="51">
        <v>21</v>
      </c>
      <c r="F118" s="50">
        <v>0.009790209790209791</v>
      </c>
      <c r="G118" s="21"/>
      <c r="H118" s="21"/>
      <c r="I118" s="49">
        <v>2367936.46</v>
      </c>
      <c r="J118" s="50">
        <v>0.02338244045157906</v>
      </c>
      <c r="K118" s="51">
        <v>19</v>
      </c>
      <c r="L118" s="50">
        <v>0.009547738693467337</v>
      </c>
      <c r="M118" s="21"/>
    </row>
    <row r="119" spans="1:13" ht="18">
      <c r="A119" s="19" t="s">
        <v>57</v>
      </c>
      <c r="B119" s="21"/>
      <c r="C119" s="49">
        <v>3243740</v>
      </c>
      <c r="D119" s="50">
        <v>0.030093417161851727</v>
      </c>
      <c r="E119" s="51">
        <v>24</v>
      </c>
      <c r="F119" s="50">
        <v>0.011188811188811189</v>
      </c>
      <c r="G119" s="21"/>
      <c r="H119" s="21"/>
      <c r="I119" s="49">
        <v>2574567.28</v>
      </c>
      <c r="J119" s="50">
        <v>0.02542283846298134</v>
      </c>
      <c r="K119" s="51">
        <v>19</v>
      </c>
      <c r="L119" s="50">
        <v>0.009547738693467337</v>
      </c>
      <c r="M119" s="21"/>
    </row>
    <row r="120" spans="1:13" ht="18">
      <c r="A120" s="19" t="s">
        <v>58</v>
      </c>
      <c r="B120" s="21"/>
      <c r="C120" s="49">
        <v>1888046.94</v>
      </c>
      <c r="D120" s="50">
        <v>0.01751613390301862</v>
      </c>
      <c r="E120" s="51">
        <v>13</v>
      </c>
      <c r="F120" s="50">
        <v>0.006060606060606061</v>
      </c>
      <c r="G120" s="21"/>
      <c r="H120" s="21"/>
      <c r="I120" s="49">
        <v>1744878.33</v>
      </c>
      <c r="J120" s="50">
        <v>0.01722998667222503</v>
      </c>
      <c r="K120" s="51">
        <v>12</v>
      </c>
      <c r="L120" s="50">
        <v>0.006030150753768844</v>
      </c>
      <c r="M120" s="21"/>
    </row>
    <row r="121" spans="1:13" ht="18">
      <c r="A121" s="19" t="s">
        <v>59</v>
      </c>
      <c r="B121" s="21"/>
      <c r="C121" s="49">
        <v>4043156.27</v>
      </c>
      <c r="D121" s="50">
        <v>0.037509907786587825</v>
      </c>
      <c r="E121" s="51">
        <v>25</v>
      </c>
      <c r="F121" s="50">
        <v>0.011655011655011656</v>
      </c>
      <c r="G121" s="21"/>
      <c r="H121" s="21"/>
      <c r="I121" s="49">
        <v>3885027.23</v>
      </c>
      <c r="J121" s="50">
        <v>0.038363114632830195</v>
      </c>
      <c r="K121" s="51">
        <v>24</v>
      </c>
      <c r="L121" s="50">
        <v>0.012060301507537688</v>
      </c>
      <c r="M121" s="21"/>
    </row>
    <row r="122" spans="1:13" ht="18">
      <c r="A122" s="19" t="s">
        <v>60</v>
      </c>
      <c r="B122" s="21"/>
      <c r="C122" s="49">
        <v>3592814.81</v>
      </c>
      <c r="D122" s="50">
        <v>0.033331917743903344</v>
      </c>
      <c r="E122" s="51">
        <v>19</v>
      </c>
      <c r="F122" s="50">
        <v>0.008857808857808859</v>
      </c>
      <c r="G122" s="21"/>
      <c r="H122" s="21"/>
      <c r="I122" s="49">
        <v>3583210.6</v>
      </c>
      <c r="J122" s="50">
        <v>0.03538279421567201</v>
      </c>
      <c r="K122" s="51">
        <v>19</v>
      </c>
      <c r="L122" s="50">
        <v>0.009547738693467337</v>
      </c>
      <c r="M122" s="21"/>
    </row>
    <row r="123" spans="1:13" ht="18">
      <c r="A123" s="19" t="s">
        <v>61</v>
      </c>
      <c r="B123" s="21"/>
      <c r="C123" s="49">
        <v>2750929.64</v>
      </c>
      <c r="D123" s="50">
        <v>0.02552142688360429</v>
      </c>
      <c r="E123" s="51">
        <v>13</v>
      </c>
      <c r="F123" s="50">
        <v>0.006060606060606061</v>
      </c>
      <c r="G123" s="21"/>
      <c r="H123" s="21"/>
      <c r="I123" s="49">
        <v>2746766.12</v>
      </c>
      <c r="J123" s="50">
        <v>0.027123234225345245</v>
      </c>
      <c r="K123" s="51">
        <v>13</v>
      </c>
      <c r="L123" s="50">
        <v>0.006532663316582915</v>
      </c>
      <c r="M123" s="21"/>
    </row>
    <row r="124" spans="1:13" ht="18">
      <c r="A124" s="19" t="s">
        <v>62</v>
      </c>
      <c r="B124" s="21"/>
      <c r="C124" s="49">
        <v>1893511.62</v>
      </c>
      <c r="D124" s="50">
        <v>0.017566831830379024</v>
      </c>
      <c r="E124" s="51">
        <v>8</v>
      </c>
      <c r="F124" s="50">
        <v>0.0037296037296037296</v>
      </c>
      <c r="G124" s="21"/>
      <c r="H124" s="21"/>
      <c r="I124" s="49">
        <v>1428197.05</v>
      </c>
      <c r="J124" s="50">
        <v>0.014102883687489605</v>
      </c>
      <c r="K124" s="51">
        <v>6</v>
      </c>
      <c r="L124" s="50">
        <v>0.003015075376884422</v>
      </c>
      <c r="M124" s="21"/>
    </row>
    <row r="125" spans="1:13" ht="18">
      <c r="A125" s="19" t="s">
        <v>63</v>
      </c>
      <c r="B125" s="21"/>
      <c r="C125" s="49">
        <v>5060856.25</v>
      </c>
      <c r="D125" s="50">
        <v>0.046951499912882826</v>
      </c>
      <c r="E125" s="51">
        <v>15</v>
      </c>
      <c r="F125" s="50">
        <v>0.006993006993006993</v>
      </c>
      <c r="G125" s="21"/>
      <c r="H125" s="21"/>
      <c r="I125" s="49">
        <v>5048419.28</v>
      </c>
      <c r="J125" s="50">
        <v>0.049851153180522266</v>
      </c>
      <c r="K125" s="51">
        <v>15</v>
      </c>
      <c r="L125" s="50">
        <v>0.007537688442211055</v>
      </c>
      <c r="M125" s="21"/>
    </row>
    <row r="126" spans="1:13" ht="18">
      <c r="A126" s="19"/>
      <c r="B126" s="21"/>
      <c r="C126" s="49"/>
      <c r="D126" s="50"/>
      <c r="E126" s="51"/>
      <c r="F126" s="50"/>
      <c r="G126" s="21"/>
      <c r="H126" s="21"/>
      <c r="I126" s="49"/>
      <c r="J126" s="50"/>
      <c r="K126" s="51"/>
      <c r="L126" s="50"/>
      <c r="M126" s="21"/>
    </row>
    <row r="127" spans="1:13" ht="18.75" thickBot="1">
      <c r="A127" s="19"/>
      <c r="B127" s="26"/>
      <c r="C127" s="52">
        <f>SUM(C108:C126)</f>
        <v>107789021.85</v>
      </c>
      <c r="D127" s="53"/>
      <c r="E127" s="54">
        <f>SUM(E108:E126)</f>
        <v>2145</v>
      </c>
      <c r="F127" s="53"/>
      <c r="G127" s="26"/>
      <c r="H127" s="26"/>
      <c r="I127" s="52">
        <f>SUM(I108:I126)</f>
        <v>101269859.52999996</v>
      </c>
      <c r="J127" s="53"/>
      <c r="K127" s="54">
        <f>SUM(K108:K126)</f>
        <v>1990</v>
      </c>
      <c r="L127" s="53"/>
      <c r="M127" s="26"/>
    </row>
    <row r="128" spans="1:13" ht="18.75" thickTop="1">
      <c r="A128" s="19"/>
      <c r="B128" s="21"/>
      <c r="C128" s="18"/>
      <c r="D128" s="21"/>
      <c r="E128" s="20"/>
      <c r="F128" s="21"/>
      <c r="G128" s="21"/>
      <c r="H128" s="21"/>
      <c r="I128" s="18"/>
      <c r="J128" s="21"/>
      <c r="K128" s="20"/>
      <c r="L128" s="21"/>
      <c r="M128" s="21"/>
    </row>
    <row r="129" spans="1:13" ht="18">
      <c r="A129" s="19"/>
      <c r="B129" s="21"/>
      <c r="C129" s="19"/>
      <c r="D129" s="18"/>
      <c r="E129" s="21"/>
      <c r="F129" s="20"/>
      <c r="G129" s="21"/>
      <c r="H129" s="21"/>
      <c r="I129" s="19"/>
      <c r="J129" s="18"/>
      <c r="K129" s="21"/>
      <c r="L129" s="20"/>
      <c r="M129" s="21"/>
    </row>
    <row r="130" spans="1:13" ht="18">
      <c r="A130" s="22"/>
      <c r="B130" s="21"/>
      <c r="C130" s="22" t="s">
        <v>96</v>
      </c>
      <c r="D130" s="27">
        <f>+C127/E127</f>
        <v>50251.29223776224</v>
      </c>
      <c r="E130" s="21"/>
      <c r="F130" s="20"/>
      <c r="G130" s="21"/>
      <c r="H130" s="21"/>
      <c r="I130" s="22" t="s">
        <v>96</v>
      </c>
      <c r="J130" s="27">
        <f>+I127/K127</f>
        <v>50889.37664824118</v>
      </c>
      <c r="K130" s="21"/>
      <c r="L130" s="20"/>
      <c r="M130" s="21"/>
    </row>
    <row r="131" spans="1:13" ht="18">
      <c r="A131" s="19"/>
      <c r="B131" s="21"/>
      <c r="C131" s="19"/>
      <c r="D131" s="18"/>
      <c r="E131" s="21"/>
      <c r="F131" s="20"/>
      <c r="G131" s="21"/>
      <c r="H131" s="21"/>
      <c r="I131" s="19"/>
      <c r="J131" s="18"/>
      <c r="K131" s="21"/>
      <c r="L131" s="20"/>
      <c r="M131" s="21"/>
    </row>
    <row r="132" spans="1:13" ht="18">
      <c r="A132" s="19"/>
      <c r="B132" s="21"/>
      <c r="C132" s="19"/>
      <c r="D132" s="18"/>
      <c r="E132" s="21"/>
      <c r="F132" s="20"/>
      <c r="G132" s="21"/>
      <c r="H132" s="21"/>
      <c r="I132" s="19"/>
      <c r="J132" s="18"/>
      <c r="K132" s="21"/>
      <c r="L132" s="20"/>
      <c r="M132" s="21"/>
    </row>
    <row r="133" spans="1:13" ht="18.75">
      <c r="A133" s="17"/>
      <c r="B133" s="21"/>
      <c r="C133" s="17" t="s">
        <v>97</v>
      </c>
      <c r="D133" s="18"/>
      <c r="E133" s="21"/>
      <c r="F133" s="20"/>
      <c r="G133" s="21"/>
      <c r="H133" s="21"/>
      <c r="I133" s="17" t="s">
        <v>97</v>
      </c>
      <c r="J133" s="18"/>
      <c r="K133" s="21"/>
      <c r="L133" s="20"/>
      <c r="M133" s="21"/>
    </row>
    <row r="134" spans="1:13" ht="18">
      <c r="A134" s="19"/>
      <c r="B134" s="21"/>
      <c r="C134" s="19"/>
      <c r="D134" s="18"/>
      <c r="E134" s="21"/>
      <c r="F134" s="20"/>
      <c r="G134" s="21"/>
      <c r="H134" s="21"/>
      <c r="I134" s="19"/>
      <c r="J134" s="18"/>
      <c r="K134" s="21"/>
      <c r="L134" s="20"/>
      <c r="M134" s="21"/>
    </row>
    <row r="135" spans="1:13" ht="162">
      <c r="A135" s="33" t="s">
        <v>95</v>
      </c>
      <c r="B135" s="38"/>
      <c r="C135" s="34" t="s">
        <v>83</v>
      </c>
      <c r="D135" s="35" t="s">
        <v>84</v>
      </c>
      <c r="E135" s="36" t="s">
        <v>85</v>
      </c>
      <c r="F135" s="35" t="s">
        <v>84</v>
      </c>
      <c r="G135" s="38"/>
      <c r="H135" s="38"/>
      <c r="I135" s="34" t="s">
        <v>83</v>
      </c>
      <c r="J135" s="35" t="s">
        <v>84</v>
      </c>
      <c r="K135" s="36" t="s">
        <v>85</v>
      </c>
      <c r="L135" s="35" t="s">
        <v>84</v>
      </c>
      <c r="M135" s="38"/>
    </row>
    <row r="136" spans="1:13" ht="18">
      <c r="A136" s="19"/>
      <c r="B136" s="21"/>
      <c r="C136" s="18"/>
      <c r="D136" s="21"/>
      <c r="E136" s="20"/>
      <c r="F136" s="21"/>
      <c r="G136" s="21"/>
      <c r="H136" s="21"/>
      <c r="I136" s="18"/>
      <c r="J136" s="21"/>
      <c r="K136" s="20"/>
      <c r="L136" s="21"/>
      <c r="M136" s="21"/>
    </row>
    <row r="137" spans="1:13" ht="18">
      <c r="A137" s="19" t="s">
        <v>64</v>
      </c>
      <c r="B137" s="21"/>
      <c r="C137" s="49">
        <v>70964124.12000006</v>
      </c>
      <c r="D137" s="50">
        <v>0.6583613331119584</v>
      </c>
      <c r="E137" s="51">
        <v>1316</v>
      </c>
      <c r="F137" s="50">
        <v>0.6135198135198136</v>
      </c>
      <c r="G137" s="21"/>
      <c r="H137" s="21"/>
      <c r="I137" s="49">
        <v>67026524.33</v>
      </c>
      <c r="J137" s="50">
        <v>0.6618605441053682</v>
      </c>
      <c r="K137" s="51">
        <v>1233</v>
      </c>
      <c r="L137" s="50">
        <v>0.6195979899497488</v>
      </c>
      <c r="M137" s="21"/>
    </row>
    <row r="138" spans="1:13" ht="18">
      <c r="A138" s="19" t="s">
        <v>65</v>
      </c>
      <c r="B138" s="21"/>
      <c r="C138" s="49">
        <v>35916542.120000005</v>
      </c>
      <c r="D138" s="50">
        <v>0.3332115043216712</v>
      </c>
      <c r="E138" s="51">
        <v>801</v>
      </c>
      <c r="F138" s="50">
        <v>0.3734265734265734</v>
      </c>
      <c r="G138" s="21"/>
      <c r="H138" s="21"/>
      <c r="I138" s="49">
        <v>33483965.049999986</v>
      </c>
      <c r="J138" s="50">
        <v>0.3306409745742835</v>
      </c>
      <c r="K138" s="51">
        <v>738</v>
      </c>
      <c r="L138" s="50">
        <v>0.3708542713567839</v>
      </c>
      <c r="M138" s="21"/>
    </row>
    <row r="139" spans="1:13" ht="18">
      <c r="A139" s="19" t="s">
        <v>66</v>
      </c>
      <c r="B139" s="21"/>
      <c r="C139" s="49">
        <v>908355.61</v>
      </c>
      <c r="D139" s="50">
        <v>0.008427162566370383</v>
      </c>
      <c r="E139" s="51">
        <v>28</v>
      </c>
      <c r="F139" s="50">
        <v>0.013053613053613054</v>
      </c>
      <c r="G139" s="21"/>
      <c r="H139" s="21"/>
      <c r="I139" s="49">
        <v>759370.15</v>
      </c>
      <c r="J139" s="50">
        <v>0.007498481320348289</v>
      </c>
      <c r="K139" s="51">
        <v>19</v>
      </c>
      <c r="L139" s="50">
        <v>0.009547738693467337</v>
      </c>
      <c r="M139" s="21"/>
    </row>
    <row r="140" spans="1:13" ht="18">
      <c r="A140" s="19"/>
      <c r="B140" s="21"/>
      <c r="C140" s="49"/>
      <c r="D140" s="50"/>
      <c r="E140" s="51"/>
      <c r="F140" s="50"/>
      <c r="G140" s="21"/>
      <c r="H140" s="21"/>
      <c r="I140" s="49"/>
      <c r="J140" s="50"/>
      <c r="K140" s="51"/>
      <c r="L140" s="50"/>
      <c r="M140" s="21"/>
    </row>
    <row r="141" spans="1:13" ht="18.75" thickBot="1">
      <c r="A141" s="19"/>
      <c r="B141" s="21"/>
      <c r="C141" s="52">
        <f>SUM(C137:C140)</f>
        <v>107789021.85000007</v>
      </c>
      <c r="D141" s="50"/>
      <c r="E141" s="54">
        <f>SUM(E137:E140)</f>
        <v>2145</v>
      </c>
      <c r="F141" s="50"/>
      <c r="G141" s="21"/>
      <c r="H141" s="21"/>
      <c r="I141" s="52">
        <f>SUM(I137:I140)</f>
        <v>101269859.52999999</v>
      </c>
      <c r="J141" s="50"/>
      <c r="K141" s="54">
        <f>SUM(K137:K140)</f>
        <v>1990</v>
      </c>
      <c r="L141" s="50"/>
      <c r="M141" s="21"/>
    </row>
    <row r="142" spans="1:13" ht="18.75" thickTop="1">
      <c r="A142" s="19"/>
      <c r="B142" s="21"/>
      <c r="C142" s="18"/>
      <c r="D142" s="21"/>
      <c r="E142" s="20"/>
      <c r="F142" s="21"/>
      <c r="G142" s="21"/>
      <c r="H142" s="21"/>
      <c r="I142" s="18"/>
      <c r="J142" s="21"/>
      <c r="K142" s="20"/>
      <c r="L142" s="21"/>
      <c r="M142" s="21"/>
    </row>
    <row r="143" spans="1:13" ht="18">
      <c r="A143" s="19"/>
      <c r="B143" s="21"/>
      <c r="C143" s="18"/>
      <c r="D143" s="21"/>
      <c r="E143" s="20"/>
      <c r="F143" s="21"/>
      <c r="G143" s="21"/>
      <c r="H143" s="21"/>
      <c r="I143" s="18"/>
      <c r="J143" s="21"/>
      <c r="K143" s="20"/>
      <c r="L143" s="21"/>
      <c r="M143" s="21"/>
    </row>
    <row r="144" spans="1:13" ht="18">
      <c r="A144" s="19"/>
      <c r="B144" s="21"/>
      <c r="C144" s="19"/>
      <c r="D144" s="18"/>
      <c r="E144" s="21"/>
      <c r="F144" s="20"/>
      <c r="G144" s="21"/>
      <c r="H144" s="21"/>
      <c r="I144" s="19"/>
      <c r="J144" s="18"/>
      <c r="K144" s="21"/>
      <c r="L144" s="20"/>
      <c r="M144" s="21"/>
    </row>
    <row r="145" spans="1:13" ht="18.75">
      <c r="A145" s="17"/>
      <c r="B145" s="21"/>
      <c r="C145" s="17" t="s">
        <v>98</v>
      </c>
      <c r="D145" s="18"/>
      <c r="E145" s="21"/>
      <c r="F145" s="20"/>
      <c r="G145" s="21"/>
      <c r="H145" s="21"/>
      <c r="I145" s="17" t="s">
        <v>98</v>
      </c>
      <c r="J145" s="18"/>
      <c r="K145" s="21"/>
      <c r="L145" s="20"/>
      <c r="M145" s="21"/>
    </row>
    <row r="146" spans="1:13" ht="18">
      <c r="A146" s="19"/>
      <c r="B146" s="21"/>
      <c r="C146" s="19"/>
      <c r="D146" s="18"/>
      <c r="E146" s="21"/>
      <c r="F146" s="20"/>
      <c r="G146" s="21"/>
      <c r="H146" s="21"/>
      <c r="I146" s="19"/>
      <c r="J146" s="18"/>
      <c r="K146" s="21"/>
      <c r="L146" s="20"/>
      <c r="M146" s="21"/>
    </row>
    <row r="147" spans="1:13" ht="162">
      <c r="A147" s="33" t="s">
        <v>95</v>
      </c>
      <c r="B147" s="38"/>
      <c r="C147" s="34" t="s">
        <v>83</v>
      </c>
      <c r="D147" s="35" t="s">
        <v>84</v>
      </c>
      <c r="E147" s="36" t="s">
        <v>85</v>
      </c>
      <c r="F147" s="35" t="s">
        <v>84</v>
      </c>
      <c r="G147" s="38"/>
      <c r="H147" s="38"/>
      <c r="I147" s="34" t="s">
        <v>83</v>
      </c>
      <c r="J147" s="35" t="s">
        <v>84</v>
      </c>
      <c r="K147" s="36" t="s">
        <v>85</v>
      </c>
      <c r="L147" s="35" t="s">
        <v>84</v>
      </c>
      <c r="M147" s="38"/>
    </row>
    <row r="148" spans="1:13" ht="18">
      <c r="A148" s="19"/>
      <c r="B148" s="21"/>
      <c r="C148" s="18"/>
      <c r="D148" s="21"/>
      <c r="E148" s="20"/>
      <c r="F148" s="21"/>
      <c r="G148" s="21"/>
      <c r="H148" s="21"/>
      <c r="I148" s="18"/>
      <c r="J148" s="21"/>
      <c r="K148" s="20"/>
      <c r="L148" s="21"/>
      <c r="M148" s="21"/>
    </row>
    <row r="149" spans="1:13" ht="18">
      <c r="A149" s="19">
        <v>1997</v>
      </c>
      <c r="B149" s="21"/>
      <c r="C149" s="49">
        <v>0</v>
      </c>
      <c r="D149" s="50">
        <v>0</v>
      </c>
      <c r="E149" s="49">
        <v>0</v>
      </c>
      <c r="F149" s="50">
        <v>0</v>
      </c>
      <c r="G149" s="21"/>
      <c r="H149" s="21"/>
      <c r="I149" s="49">
        <v>0</v>
      </c>
      <c r="J149" s="50">
        <v>0</v>
      </c>
      <c r="K149" s="49">
        <v>0</v>
      </c>
      <c r="L149" s="50">
        <v>0</v>
      </c>
      <c r="M149" s="21"/>
    </row>
    <row r="150" spans="1:13" ht="18">
      <c r="A150" s="19">
        <v>1998</v>
      </c>
      <c r="B150" s="21"/>
      <c r="C150" s="49">
        <v>45265314.669999994</v>
      </c>
      <c r="D150" s="50">
        <v>0.41994364447421667</v>
      </c>
      <c r="E150" s="51">
        <v>887</v>
      </c>
      <c r="F150" s="50">
        <v>0.41351981351981354</v>
      </c>
      <c r="G150" s="21"/>
      <c r="H150" s="21"/>
      <c r="I150" s="49">
        <v>41478107.70999997</v>
      </c>
      <c r="J150" s="50">
        <v>0.409579986607097</v>
      </c>
      <c r="K150" s="51">
        <v>802</v>
      </c>
      <c r="L150" s="50">
        <v>0.4030150753768844</v>
      </c>
      <c r="M150" s="21"/>
    </row>
    <row r="151" spans="1:13" ht="18">
      <c r="A151" s="28">
        <v>1999</v>
      </c>
      <c r="B151" s="21"/>
      <c r="C151" s="49">
        <v>62523707.18000007</v>
      </c>
      <c r="D151" s="50">
        <v>0.5800563555257834</v>
      </c>
      <c r="E151" s="51">
        <v>1258</v>
      </c>
      <c r="F151" s="50">
        <v>0.5864801864801865</v>
      </c>
      <c r="G151" s="21"/>
      <c r="H151" s="21"/>
      <c r="I151" s="49">
        <v>59791751.81999998</v>
      </c>
      <c r="J151" s="50">
        <v>0.5904200133929031</v>
      </c>
      <c r="K151" s="51">
        <v>1188</v>
      </c>
      <c r="L151" s="50">
        <v>0.5969849246231156</v>
      </c>
      <c r="M151" s="21"/>
    </row>
    <row r="152" spans="1:13" ht="18">
      <c r="A152" s="19"/>
      <c r="B152" s="21"/>
      <c r="C152" s="49"/>
      <c r="D152" s="50"/>
      <c r="E152" s="51"/>
      <c r="F152" s="50"/>
      <c r="G152" s="21"/>
      <c r="H152" s="21"/>
      <c r="I152" s="49"/>
      <c r="J152" s="50"/>
      <c r="K152" s="51"/>
      <c r="L152" s="50"/>
      <c r="M152" s="21"/>
    </row>
    <row r="153" spans="1:13" ht="18">
      <c r="A153" s="19"/>
      <c r="B153" s="21"/>
      <c r="C153" s="49"/>
      <c r="D153" s="50"/>
      <c r="E153" s="51"/>
      <c r="F153" s="50"/>
      <c r="G153" s="21"/>
      <c r="H153" s="21"/>
      <c r="I153" s="49"/>
      <c r="J153" s="50"/>
      <c r="K153" s="51"/>
      <c r="L153" s="50"/>
      <c r="M153" s="21"/>
    </row>
    <row r="154" spans="1:13" ht="18.75" thickBot="1">
      <c r="A154" s="19"/>
      <c r="B154" s="26"/>
      <c r="C154" s="52">
        <f>SUM(C149:C153)</f>
        <v>107789021.85000005</v>
      </c>
      <c r="D154" s="53"/>
      <c r="E154" s="54">
        <f>SUM(E149:E153)</f>
        <v>2145</v>
      </c>
      <c r="F154" s="53"/>
      <c r="G154" s="26"/>
      <c r="H154" s="26"/>
      <c r="I154" s="52">
        <f>SUM(I149:I153)</f>
        <v>101269859.52999994</v>
      </c>
      <c r="J154" s="53"/>
      <c r="K154" s="54">
        <f>SUM(K149:K153)</f>
        <v>1990</v>
      </c>
      <c r="L154" s="53"/>
      <c r="M154" s="26"/>
    </row>
    <row r="155" spans="1:13" ht="18.75" thickTop="1">
      <c r="A155" s="19"/>
      <c r="B155" s="21"/>
      <c r="C155" s="49"/>
      <c r="D155" s="50"/>
      <c r="E155" s="51"/>
      <c r="F155" s="50"/>
      <c r="G155" s="21"/>
      <c r="H155" s="21"/>
      <c r="I155" s="49"/>
      <c r="J155" s="50"/>
      <c r="K155" s="51"/>
      <c r="L155" s="50"/>
      <c r="M155" s="21"/>
    </row>
    <row r="156" spans="1:13" ht="18">
      <c r="A156" s="19"/>
      <c r="B156" s="21"/>
      <c r="C156" s="19"/>
      <c r="D156" s="18"/>
      <c r="E156" s="21"/>
      <c r="F156" s="20"/>
      <c r="G156" s="21"/>
      <c r="H156" s="21"/>
      <c r="I156" s="19"/>
      <c r="J156" s="18"/>
      <c r="K156" s="21"/>
      <c r="L156" s="20"/>
      <c r="M156" s="21"/>
    </row>
    <row r="157" spans="1:13" ht="18">
      <c r="A157" s="19"/>
      <c r="B157" s="21"/>
      <c r="C157" s="19"/>
      <c r="D157" s="18"/>
      <c r="E157" s="21"/>
      <c r="F157" s="20"/>
      <c r="G157" s="21"/>
      <c r="H157" s="21"/>
      <c r="I157" s="19"/>
      <c r="J157" s="18"/>
      <c r="K157" s="21"/>
      <c r="L157" s="20"/>
      <c r="M157" s="21"/>
    </row>
    <row r="158" spans="1:13" ht="18">
      <c r="A158" s="19"/>
      <c r="B158" s="21"/>
      <c r="C158" s="19"/>
      <c r="D158" s="18"/>
      <c r="E158" s="21"/>
      <c r="F158" s="20"/>
      <c r="G158" s="21"/>
      <c r="H158" s="21"/>
      <c r="I158" s="19"/>
      <c r="J158" s="18"/>
      <c r="K158" s="21"/>
      <c r="L158" s="20"/>
      <c r="M158" s="21"/>
    </row>
    <row r="159" spans="1:13" ht="18.75">
      <c r="A159" s="17"/>
      <c r="B159" s="21"/>
      <c r="C159" s="17" t="s">
        <v>99</v>
      </c>
      <c r="D159" s="18"/>
      <c r="E159" s="21"/>
      <c r="F159" s="20"/>
      <c r="G159" s="21"/>
      <c r="H159" s="21"/>
      <c r="I159" s="17" t="s">
        <v>99</v>
      </c>
      <c r="J159" s="18"/>
      <c r="K159" s="21"/>
      <c r="L159" s="20"/>
      <c r="M159" s="21"/>
    </row>
    <row r="160" spans="1:13" ht="18">
      <c r="A160" s="19"/>
      <c r="B160" s="21"/>
      <c r="C160" s="19"/>
      <c r="D160" s="18"/>
      <c r="E160" s="21"/>
      <c r="F160" s="20"/>
      <c r="G160" s="21"/>
      <c r="H160" s="21"/>
      <c r="I160" s="19"/>
      <c r="J160" s="18"/>
      <c r="K160" s="21"/>
      <c r="L160" s="20"/>
      <c r="M160" s="21"/>
    </row>
    <row r="161" spans="1:13" ht="162">
      <c r="A161" s="33" t="s">
        <v>95</v>
      </c>
      <c r="B161" s="38"/>
      <c r="C161" s="34" t="s">
        <v>83</v>
      </c>
      <c r="D161" s="35" t="s">
        <v>84</v>
      </c>
      <c r="E161" s="36" t="s">
        <v>85</v>
      </c>
      <c r="F161" s="35" t="s">
        <v>84</v>
      </c>
      <c r="G161" s="38"/>
      <c r="H161" s="38"/>
      <c r="I161" s="34" t="s">
        <v>83</v>
      </c>
      <c r="J161" s="35" t="s">
        <v>84</v>
      </c>
      <c r="K161" s="36" t="s">
        <v>85</v>
      </c>
      <c r="L161" s="35" t="s">
        <v>84</v>
      </c>
      <c r="M161" s="38"/>
    </row>
    <row r="162" spans="1:13" ht="18">
      <c r="A162" s="19"/>
      <c r="B162" s="21"/>
      <c r="C162" s="18"/>
      <c r="D162" s="21"/>
      <c r="E162" s="20"/>
      <c r="F162" s="21"/>
      <c r="G162" s="21"/>
      <c r="H162" s="21"/>
      <c r="I162" s="18"/>
      <c r="J162" s="21"/>
      <c r="K162" s="20"/>
      <c r="L162" s="21"/>
      <c r="M162" s="21"/>
    </row>
    <row r="163" spans="1:13" ht="18">
      <c r="A163" s="19" t="s">
        <v>67</v>
      </c>
      <c r="B163" s="21"/>
      <c r="C163" s="49">
        <v>2210658.88</v>
      </c>
      <c r="D163" s="50">
        <v>0.020509128314350696</v>
      </c>
      <c r="E163" s="51">
        <v>72</v>
      </c>
      <c r="F163" s="50">
        <v>0.033566433566433566</v>
      </c>
      <c r="G163" s="21"/>
      <c r="H163" s="21"/>
      <c r="I163" s="49">
        <v>3097825.35</v>
      </c>
      <c r="J163" s="50">
        <v>0.03058980593413684</v>
      </c>
      <c r="K163" s="51">
        <v>103</v>
      </c>
      <c r="L163" s="50">
        <v>0.05175879396984925</v>
      </c>
      <c r="M163" s="21"/>
    </row>
    <row r="164" spans="1:13" ht="18">
      <c r="A164" s="19" t="s">
        <v>68</v>
      </c>
      <c r="B164" s="21"/>
      <c r="C164" s="49">
        <v>17627447.179999992</v>
      </c>
      <c r="D164" s="50">
        <v>0.16353657243991399</v>
      </c>
      <c r="E164" s="51">
        <v>405</v>
      </c>
      <c r="F164" s="50">
        <v>0.1888111888111888</v>
      </c>
      <c r="G164" s="21"/>
      <c r="H164" s="21"/>
      <c r="I164" s="49">
        <v>17801108.65999999</v>
      </c>
      <c r="J164" s="50">
        <v>0.17577894096640492</v>
      </c>
      <c r="K164" s="51">
        <v>394</v>
      </c>
      <c r="L164" s="50">
        <v>0.19798994974874373</v>
      </c>
      <c r="M164" s="21"/>
    </row>
    <row r="165" spans="1:13" ht="18">
      <c r="A165" s="19" t="s">
        <v>69</v>
      </c>
      <c r="B165" s="21"/>
      <c r="C165" s="49">
        <v>22212848.80999999</v>
      </c>
      <c r="D165" s="50">
        <v>0.20607709791551462</v>
      </c>
      <c r="E165" s="51">
        <v>447</v>
      </c>
      <c r="F165" s="50">
        <v>0.2083916083916084</v>
      </c>
      <c r="G165" s="21"/>
      <c r="H165" s="21"/>
      <c r="I165" s="49">
        <v>21796749.779999994</v>
      </c>
      <c r="J165" s="50">
        <v>0.2152343242220353</v>
      </c>
      <c r="K165" s="51">
        <v>431</v>
      </c>
      <c r="L165" s="50">
        <v>0.21658291457286433</v>
      </c>
      <c r="M165" s="21"/>
    </row>
    <row r="166" spans="1:13" ht="18">
      <c r="A166" s="19" t="s">
        <v>70</v>
      </c>
      <c r="B166" s="21"/>
      <c r="C166" s="49">
        <v>28656133.31999998</v>
      </c>
      <c r="D166" s="50">
        <v>0.2658539137675641</v>
      </c>
      <c r="E166" s="51">
        <v>522</v>
      </c>
      <c r="F166" s="50">
        <v>0.24335664335664337</v>
      </c>
      <c r="G166" s="21"/>
      <c r="H166" s="21"/>
      <c r="I166" s="49">
        <v>31501369.910000004</v>
      </c>
      <c r="J166" s="50">
        <v>0.3110636279757858</v>
      </c>
      <c r="K166" s="51">
        <v>561</v>
      </c>
      <c r="L166" s="50">
        <v>0.2819095477386935</v>
      </c>
      <c r="M166" s="21"/>
    </row>
    <row r="167" spans="1:13" ht="18">
      <c r="A167" s="19" t="s">
        <v>71</v>
      </c>
      <c r="B167" s="21"/>
      <c r="C167" s="49">
        <v>35333305.87000002</v>
      </c>
      <c r="D167" s="50">
        <v>0.32780059846141024</v>
      </c>
      <c r="E167" s="51">
        <v>651</v>
      </c>
      <c r="F167" s="50">
        <v>0.3034965034965035</v>
      </c>
      <c r="G167" s="21"/>
      <c r="H167" s="21"/>
      <c r="I167" s="49">
        <v>25544126.15000001</v>
      </c>
      <c r="J167" s="50">
        <v>0.25223819079587906</v>
      </c>
      <c r="K167" s="51">
        <v>459</v>
      </c>
      <c r="L167" s="50">
        <v>0.23065326633165828</v>
      </c>
      <c r="M167" s="21"/>
    </row>
    <row r="168" spans="1:13" ht="18">
      <c r="A168" s="19" t="s">
        <v>72</v>
      </c>
      <c r="B168" s="21"/>
      <c r="C168" s="49">
        <v>705798.83</v>
      </c>
      <c r="D168" s="50">
        <v>0.006547965812160306</v>
      </c>
      <c r="E168" s="51">
        <v>14</v>
      </c>
      <c r="F168" s="50">
        <v>0.006526806526806527</v>
      </c>
      <c r="G168" s="21"/>
      <c r="H168" s="21"/>
      <c r="I168" s="49">
        <v>485988.03</v>
      </c>
      <c r="J168" s="50">
        <v>0.004798940496762828</v>
      </c>
      <c r="K168" s="51">
        <v>8</v>
      </c>
      <c r="L168" s="50">
        <v>0.004020100502512563</v>
      </c>
      <c r="M168" s="21"/>
    </row>
    <row r="169" spans="1:13" ht="18">
      <c r="A169" s="19" t="s">
        <v>73</v>
      </c>
      <c r="B169" s="21"/>
      <c r="C169" s="49">
        <v>1042828.96</v>
      </c>
      <c r="D169" s="50">
        <v>0.00967472328908605</v>
      </c>
      <c r="E169" s="51">
        <v>34</v>
      </c>
      <c r="F169" s="50">
        <v>0.015850815850815853</v>
      </c>
      <c r="G169" s="21"/>
      <c r="H169" s="21"/>
      <c r="I169" s="49">
        <v>1042691.65</v>
      </c>
      <c r="J169" s="50">
        <v>0.010296169608995211</v>
      </c>
      <c r="K169" s="51">
        <v>34</v>
      </c>
      <c r="L169" s="50">
        <v>0.017085427135678392</v>
      </c>
      <c r="M169" s="21"/>
    </row>
    <row r="170" spans="1:13" ht="18">
      <c r="A170" s="19"/>
      <c r="B170" s="21"/>
      <c r="C170" s="49"/>
      <c r="D170" s="50"/>
      <c r="E170" s="51"/>
      <c r="F170" s="50"/>
      <c r="G170" s="21"/>
      <c r="H170" s="21"/>
      <c r="I170" s="49"/>
      <c r="J170" s="50"/>
      <c r="K170" s="51"/>
      <c r="L170" s="50"/>
      <c r="M170" s="21"/>
    </row>
    <row r="171" spans="1:13" ht="18.75" thickBot="1">
      <c r="A171" s="19"/>
      <c r="B171" s="26"/>
      <c r="C171" s="52">
        <f>SUM(C163:C170)</f>
        <v>107789021.84999998</v>
      </c>
      <c r="D171" s="53"/>
      <c r="E171" s="54">
        <f>SUM(E163:E170)</f>
        <v>2145</v>
      </c>
      <c r="F171" s="53"/>
      <c r="G171" s="26"/>
      <c r="H171" s="26"/>
      <c r="I171" s="52">
        <f>SUM(I163:I170)</f>
        <v>101269859.53</v>
      </c>
      <c r="J171" s="53"/>
      <c r="K171" s="54">
        <f>SUM(K163:K170)</f>
        <v>1990</v>
      </c>
      <c r="L171" s="53"/>
      <c r="M171" s="26"/>
    </row>
    <row r="172" spans="1:13" ht="18.75" thickTop="1">
      <c r="A172" s="19"/>
      <c r="B172" s="21"/>
      <c r="C172" s="19"/>
      <c r="D172" s="18"/>
      <c r="E172" s="21"/>
      <c r="F172" s="20"/>
      <c r="G172" s="21"/>
      <c r="H172" s="21"/>
      <c r="I172" s="19"/>
      <c r="J172" s="18"/>
      <c r="K172" s="21"/>
      <c r="L172" s="20"/>
      <c r="M172" s="21"/>
    </row>
    <row r="173" spans="1:13" ht="18">
      <c r="A173" s="22"/>
      <c r="B173" s="21"/>
      <c r="C173" s="22" t="s">
        <v>101</v>
      </c>
      <c r="D173" s="18"/>
      <c r="E173" s="19"/>
      <c r="F173" s="30">
        <v>14.975963257268365</v>
      </c>
      <c r="G173" s="21"/>
      <c r="H173" s="21"/>
      <c r="I173" s="22" t="s">
        <v>101</v>
      </c>
      <c r="J173" s="18"/>
      <c r="K173" s="19"/>
      <c r="L173" s="30">
        <v>14.827706826606859</v>
      </c>
      <c r="M173" s="21"/>
    </row>
    <row r="174" spans="1:13" ht="18">
      <c r="A174" s="19"/>
      <c r="B174" s="21"/>
      <c r="C174" s="19"/>
      <c r="D174" s="18"/>
      <c r="E174" s="21"/>
      <c r="F174" s="20"/>
      <c r="G174" s="21"/>
      <c r="H174" s="21"/>
      <c r="I174" s="19"/>
      <c r="J174" s="18"/>
      <c r="K174" s="21"/>
      <c r="L174" s="20"/>
      <c r="M174" s="21"/>
    </row>
    <row r="175" spans="1:13" ht="18">
      <c r="A175" s="19"/>
      <c r="B175" s="21"/>
      <c r="C175" s="19"/>
      <c r="D175" s="18"/>
      <c r="E175" s="21"/>
      <c r="F175" s="20"/>
      <c r="G175" s="21"/>
      <c r="H175" s="21"/>
      <c r="I175" s="19"/>
      <c r="J175" s="18"/>
      <c r="K175" s="21"/>
      <c r="L175" s="20"/>
      <c r="M175" s="21"/>
    </row>
    <row r="176" spans="1:13" ht="18.75">
      <c r="A176" s="17"/>
      <c r="B176" s="21"/>
      <c r="C176" s="17" t="s">
        <v>102</v>
      </c>
      <c r="D176" s="18"/>
      <c r="E176" s="21"/>
      <c r="F176" s="20"/>
      <c r="G176" s="21"/>
      <c r="H176" s="21"/>
      <c r="I176" s="17" t="s">
        <v>102</v>
      </c>
      <c r="J176" s="18"/>
      <c r="K176" s="21"/>
      <c r="L176" s="20"/>
      <c r="M176" s="21"/>
    </row>
    <row r="177" spans="1:13" ht="18">
      <c r="A177" s="19"/>
      <c r="B177" s="21"/>
      <c r="C177" s="19"/>
      <c r="D177" s="18"/>
      <c r="E177" s="21"/>
      <c r="F177" s="20"/>
      <c r="G177" s="21"/>
      <c r="H177" s="21"/>
      <c r="I177" s="19"/>
      <c r="J177" s="18"/>
      <c r="K177" s="21"/>
      <c r="L177" s="20"/>
      <c r="M177" s="21"/>
    </row>
    <row r="178" spans="1:13" ht="162">
      <c r="A178" s="33" t="s">
        <v>100</v>
      </c>
      <c r="B178" s="38"/>
      <c r="C178" s="34" t="s">
        <v>83</v>
      </c>
      <c r="D178" s="35" t="s">
        <v>84</v>
      </c>
      <c r="E178" s="36" t="s">
        <v>85</v>
      </c>
      <c r="F178" s="35" t="s">
        <v>84</v>
      </c>
      <c r="G178" s="38"/>
      <c r="H178" s="38"/>
      <c r="I178" s="34" t="s">
        <v>83</v>
      </c>
      <c r="J178" s="35" t="s">
        <v>84</v>
      </c>
      <c r="K178" s="36" t="s">
        <v>85</v>
      </c>
      <c r="L178" s="35" t="s">
        <v>84</v>
      </c>
      <c r="M178" s="38"/>
    </row>
    <row r="179" spans="1:13" ht="18">
      <c r="A179" s="19"/>
      <c r="B179" s="21"/>
      <c r="C179" s="18"/>
      <c r="D179" s="21"/>
      <c r="E179" s="20"/>
      <c r="F179" s="21"/>
      <c r="G179" s="21"/>
      <c r="H179" s="21"/>
      <c r="I179" s="18"/>
      <c r="J179" s="21"/>
      <c r="K179" s="20"/>
      <c r="L179" s="21"/>
      <c r="M179" s="21"/>
    </row>
    <row r="180" spans="1:13" ht="18">
      <c r="A180" s="19" t="s">
        <v>18</v>
      </c>
      <c r="B180" s="21"/>
      <c r="C180" s="49">
        <v>51445489.05000001</v>
      </c>
      <c r="D180" s="50">
        <v>0.4772794869740253</v>
      </c>
      <c r="E180" s="51">
        <v>1066</v>
      </c>
      <c r="F180" s="50">
        <v>0.49696969696969695</v>
      </c>
      <c r="G180" s="21"/>
      <c r="H180" s="21"/>
      <c r="I180" s="49">
        <v>49018931.56999998</v>
      </c>
      <c r="J180" s="50">
        <v>0.4840426539298072</v>
      </c>
      <c r="K180" s="51">
        <v>999</v>
      </c>
      <c r="L180" s="50">
        <v>0.5020100502512563</v>
      </c>
      <c r="M180" s="21"/>
    </row>
    <row r="181" spans="1:13" ht="18">
      <c r="A181" s="19" t="s">
        <v>19</v>
      </c>
      <c r="B181" s="21"/>
      <c r="C181" s="49">
        <v>56343532.80000001</v>
      </c>
      <c r="D181" s="50">
        <v>0.5227205130259748</v>
      </c>
      <c r="E181" s="51">
        <v>1079</v>
      </c>
      <c r="F181" s="50">
        <v>0.503030303030303</v>
      </c>
      <c r="G181" s="21"/>
      <c r="H181" s="21"/>
      <c r="I181" s="49">
        <v>52250927.960000016</v>
      </c>
      <c r="J181" s="50">
        <v>0.5159573460701927</v>
      </c>
      <c r="K181" s="51">
        <v>991</v>
      </c>
      <c r="L181" s="50">
        <v>0.4979899497487437</v>
      </c>
      <c r="M181" s="21"/>
    </row>
    <row r="182" spans="1:13" ht="18">
      <c r="A182" s="19"/>
      <c r="B182" s="21"/>
      <c r="C182" s="49"/>
      <c r="D182" s="50"/>
      <c r="E182" s="51"/>
      <c r="F182" s="50"/>
      <c r="G182" s="21"/>
      <c r="H182" s="21"/>
      <c r="I182" s="49"/>
      <c r="J182" s="50"/>
      <c r="K182" s="51"/>
      <c r="L182" s="50"/>
      <c r="M182" s="21"/>
    </row>
    <row r="183" spans="1:13" ht="18.75" thickBot="1">
      <c r="A183" s="19"/>
      <c r="B183" s="26"/>
      <c r="C183" s="52">
        <f>SUM(C180:C182)</f>
        <v>107789021.85000002</v>
      </c>
      <c r="D183" s="53"/>
      <c r="E183" s="54">
        <f>SUM(E180:E182)</f>
        <v>2145</v>
      </c>
      <c r="F183" s="53"/>
      <c r="G183" s="26"/>
      <c r="H183" s="26"/>
      <c r="I183" s="52">
        <f>SUM(I180:I182)</f>
        <v>101269859.53</v>
      </c>
      <c r="J183" s="53"/>
      <c r="K183" s="54">
        <f>SUM(K180:K182)</f>
        <v>1990</v>
      </c>
      <c r="L183" s="53"/>
      <c r="M183" s="26"/>
    </row>
    <row r="184" spans="1:13" ht="18.75" thickTop="1">
      <c r="A184" s="19"/>
      <c r="B184" s="21"/>
      <c r="C184" s="19"/>
      <c r="D184" s="18"/>
      <c r="E184" s="21"/>
      <c r="F184" s="20"/>
      <c r="G184" s="21"/>
      <c r="H184" s="21"/>
      <c r="I184" s="19"/>
      <c r="J184" s="18"/>
      <c r="K184" s="21"/>
      <c r="L184" s="20"/>
      <c r="M184" s="21"/>
    </row>
    <row r="185" spans="1:13" ht="18">
      <c r="A185" s="19"/>
      <c r="B185" s="21"/>
      <c r="C185" s="19"/>
      <c r="D185" s="18"/>
      <c r="E185" s="21"/>
      <c r="F185" s="20"/>
      <c r="G185" s="21"/>
      <c r="H185" s="21"/>
      <c r="I185" s="19"/>
      <c r="J185" s="18"/>
      <c r="K185" s="21"/>
      <c r="L185" s="20"/>
      <c r="M185" s="21"/>
    </row>
    <row r="186" spans="1:13" ht="18.75">
      <c r="A186" s="17"/>
      <c r="B186" s="21"/>
      <c r="C186" s="17" t="s">
        <v>103</v>
      </c>
      <c r="D186" s="18"/>
      <c r="E186" s="21"/>
      <c r="F186" s="20"/>
      <c r="G186" s="21"/>
      <c r="H186" s="21"/>
      <c r="I186" s="17" t="s">
        <v>103</v>
      </c>
      <c r="J186" s="18"/>
      <c r="K186" s="21"/>
      <c r="L186" s="20"/>
      <c r="M186" s="21"/>
    </row>
    <row r="187" spans="1:13" ht="18">
      <c r="A187" s="19"/>
      <c r="B187" s="21"/>
      <c r="C187" s="19"/>
      <c r="D187" s="18"/>
      <c r="E187" s="21"/>
      <c r="F187" s="20"/>
      <c r="G187" s="21"/>
      <c r="H187" s="21"/>
      <c r="I187" s="19"/>
      <c r="J187" s="18"/>
      <c r="K187" s="21"/>
      <c r="L187" s="20"/>
      <c r="M187" s="21"/>
    </row>
    <row r="188" spans="1:13" ht="162">
      <c r="A188" s="33" t="s">
        <v>104</v>
      </c>
      <c r="B188" s="38"/>
      <c r="C188" s="34" t="s">
        <v>83</v>
      </c>
      <c r="D188" s="35" t="s">
        <v>84</v>
      </c>
      <c r="E188" s="36" t="s">
        <v>85</v>
      </c>
      <c r="F188" s="35" t="s">
        <v>84</v>
      </c>
      <c r="G188" s="38"/>
      <c r="H188" s="38"/>
      <c r="I188" s="34" t="s">
        <v>83</v>
      </c>
      <c r="J188" s="35" t="s">
        <v>84</v>
      </c>
      <c r="K188" s="36" t="s">
        <v>85</v>
      </c>
      <c r="L188" s="35" t="s">
        <v>84</v>
      </c>
      <c r="M188" s="38"/>
    </row>
    <row r="189" spans="1:13" ht="18">
      <c r="A189" s="19"/>
      <c r="B189" s="21"/>
      <c r="C189" s="18"/>
      <c r="D189" s="21"/>
      <c r="E189" s="20"/>
      <c r="F189" s="21"/>
      <c r="G189" s="21"/>
      <c r="H189" s="21"/>
      <c r="I189" s="18"/>
      <c r="J189" s="21"/>
      <c r="K189" s="20"/>
      <c r="L189" s="21"/>
      <c r="M189" s="21"/>
    </row>
    <row r="190" spans="1:13" ht="18">
      <c r="A190" s="19" t="s">
        <v>20</v>
      </c>
      <c r="B190" s="21"/>
      <c r="C190" s="49">
        <v>1989647.3</v>
      </c>
      <c r="D190" s="50">
        <v>0.01845871931901199</v>
      </c>
      <c r="E190" s="51">
        <v>62</v>
      </c>
      <c r="F190" s="50">
        <v>0.028904428904428906</v>
      </c>
      <c r="G190" s="21"/>
      <c r="H190" s="21"/>
      <c r="I190" s="49">
        <v>1876350.65</v>
      </c>
      <c r="J190" s="50">
        <v>0.01852822408077058</v>
      </c>
      <c r="K190" s="51">
        <v>58</v>
      </c>
      <c r="L190" s="50">
        <v>0.02914572864321608</v>
      </c>
      <c r="M190" s="21"/>
    </row>
    <row r="191" spans="1:13" ht="18">
      <c r="A191" s="19" t="s">
        <v>21</v>
      </c>
      <c r="B191" s="21"/>
      <c r="C191" s="49">
        <v>6504776.1499999985</v>
      </c>
      <c r="D191" s="50">
        <v>0.060347297325437234</v>
      </c>
      <c r="E191" s="51">
        <v>172</v>
      </c>
      <c r="F191" s="50">
        <v>0.08018648018648018</v>
      </c>
      <c r="G191" s="21"/>
      <c r="H191" s="21"/>
      <c r="I191" s="49">
        <v>6032816.160000002</v>
      </c>
      <c r="J191" s="50">
        <v>0.05957168488234005</v>
      </c>
      <c r="K191" s="51">
        <v>157</v>
      </c>
      <c r="L191" s="50">
        <v>0.07889447236180905</v>
      </c>
      <c r="M191" s="21"/>
    </row>
    <row r="192" spans="1:13" ht="18">
      <c r="A192" s="19" t="s">
        <v>22</v>
      </c>
      <c r="B192" s="21"/>
      <c r="C192" s="49">
        <v>10762421.519999998</v>
      </c>
      <c r="D192" s="50">
        <v>0.0998471025646477</v>
      </c>
      <c r="E192" s="51">
        <v>256</v>
      </c>
      <c r="F192" s="50">
        <v>0.11934731934731935</v>
      </c>
      <c r="G192" s="21"/>
      <c r="H192" s="21"/>
      <c r="I192" s="49">
        <v>10174207.350000001</v>
      </c>
      <c r="J192" s="50">
        <v>0.10046629270761466</v>
      </c>
      <c r="K192" s="51">
        <v>236</v>
      </c>
      <c r="L192" s="50">
        <v>0.1185929648241206</v>
      </c>
      <c r="M192" s="21"/>
    </row>
    <row r="193" spans="1:13" ht="18">
      <c r="A193" s="19" t="s">
        <v>23</v>
      </c>
      <c r="B193" s="21"/>
      <c r="C193" s="49">
        <v>4679509.98</v>
      </c>
      <c r="D193" s="50">
        <v>0.043413604648087814</v>
      </c>
      <c r="E193" s="51">
        <v>131</v>
      </c>
      <c r="F193" s="50">
        <v>0.061072261072261075</v>
      </c>
      <c r="G193" s="21"/>
      <c r="H193" s="21"/>
      <c r="I193" s="49">
        <v>4525228.42</v>
      </c>
      <c r="J193" s="50">
        <v>0.0446848493816608</v>
      </c>
      <c r="K193" s="51">
        <v>123</v>
      </c>
      <c r="L193" s="50">
        <v>0.061809045226130656</v>
      </c>
      <c r="M193" s="21"/>
    </row>
    <row r="194" spans="1:13" ht="18">
      <c r="A194" s="19" t="s">
        <v>24</v>
      </c>
      <c r="B194" s="21"/>
      <c r="C194" s="49">
        <v>7132585.949999995</v>
      </c>
      <c r="D194" s="50">
        <v>0.06617172906463291</v>
      </c>
      <c r="E194" s="51">
        <v>163</v>
      </c>
      <c r="F194" s="50">
        <v>0.075990675990676</v>
      </c>
      <c r="G194" s="21"/>
      <c r="H194" s="21"/>
      <c r="I194" s="49">
        <v>6301985.5600000005</v>
      </c>
      <c r="J194" s="50">
        <v>0.062229626754178625</v>
      </c>
      <c r="K194" s="51">
        <v>147</v>
      </c>
      <c r="L194" s="50">
        <v>0.07386934673366834</v>
      </c>
      <c r="M194" s="21"/>
    </row>
    <row r="195" spans="1:13" ht="18">
      <c r="A195" s="19" t="s">
        <v>25</v>
      </c>
      <c r="B195" s="21"/>
      <c r="C195" s="49">
        <v>2461343.13</v>
      </c>
      <c r="D195" s="50">
        <v>0.022834822023204037</v>
      </c>
      <c r="E195" s="51">
        <v>62</v>
      </c>
      <c r="F195" s="50">
        <v>0.028904428904428906</v>
      </c>
      <c r="G195" s="21"/>
      <c r="H195" s="21"/>
      <c r="I195" s="49">
        <v>2442444.16</v>
      </c>
      <c r="J195" s="50">
        <v>0.02411817466061019</v>
      </c>
      <c r="K195" s="51">
        <v>62</v>
      </c>
      <c r="L195" s="50">
        <v>0.031155778894472363</v>
      </c>
      <c r="M195" s="21"/>
    </row>
    <row r="196" spans="1:13" ht="18">
      <c r="A196" s="19" t="s">
        <v>13</v>
      </c>
      <c r="B196" s="21"/>
      <c r="C196" s="49">
        <v>35119035.78999998</v>
      </c>
      <c r="D196" s="50">
        <v>0.3258127329411329</v>
      </c>
      <c r="E196" s="51">
        <v>672</v>
      </c>
      <c r="F196" s="50">
        <v>0.3132867132867133</v>
      </c>
      <c r="G196" s="21"/>
      <c r="H196" s="21"/>
      <c r="I196" s="49">
        <v>33517057.000000015</v>
      </c>
      <c r="J196" s="50">
        <v>0.33096774455454814</v>
      </c>
      <c r="K196" s="51">
        <v>638</v>
      </c>
      <c r="L196" s="50">
        <v>0.32060301507537686</v>
      </c>
      <c r="M196" s="21"/>
    </row>
    <row r="197" spans="1:13" ht="18">
      <c r="A197" s="19" t="s">
        <v>26</v>
      </c>
      <c r="B197" s="21"/>
      <c r="C197" s="49">
        <v>8944808.669999998</v>
      </c>
      <c r="D197" s="50">
        <v>0.082984412665398</v>
      </c>
      <c r="E197" s="51">
        <v>193</v>
      </c>
      <c r="F197" s="50">
        <v>0.08997668997668998</v>
      </c>
      <c r="G197" s="21"/>
      <c r="H197" s="21"/>
      <c r="I197" s="49">
        <v>8407210.75</v>
      </c>
      <c r="J197" s="50">
        <v>0.0830178968255551</v>
      </c>
      <c r="K197" s="51">
        <v>177</v>
      </c>
      <c r="L197" s="50">
        <v>0.08894472361809046</v>
      </c>
      <c r="M197" s="21"/>
    </row>
    <row r="198" spans="1:13" ht="18">
      <c r="A198" s="19" t="s">
        <v>27</v>
      </c>
      <c r="B198" s="21"/>
      <c r="C198" s="49">
        <v>26335356.470000003</v>
      </c>
      <c r="D198" s="50">
        <v>0.24432317891007943</v>
      </c>
      <c r="E198" s="51">
        <v>326</v>
      </c>
      <c r="F198" s="50">
        <v>0.151981351981352</v>
      </c>
      <c r="G198" s="21"/>
      <c r="H198" s="21"/>
      <c r="I198" s="49">
        <v>24473686.209999997</v>
      </c>
      <c r="J198" s="50">
        <v>0.24166801774569416</v>
      </c>
      <c r="K198" s="51">
        <v>297</v>
      </c>
      <c r="L198" s="50">
        <v>0.1492462311557789</v>
      </c>
      <c r="M198" s="21"/>
    </row>
    <row r="199" spans="1:13" ht="18">
      <c r="A199" s="19" t="s">
        <v>28</v>
      </c>
      <c r="B199" s="21"/>
      <c r="C199" s="49">
        <v>2951181.28</v>
      </c>
      <c r="D199" s="50">
        <v>0.027379237971997615</v>
      </c>
      <c r="E199" s="51">
        <v>80</v>
      </c>
      <c r="F199" s="50">
        <v>0.037296037296037296</v>
      </c>
      <c r="G199" s="21"/>
      <c r="H199" s="21"/>
      <c r="I199" s="49">
        <v>2759503.12</v>
      </c>
      <c r="J199" s="50">
        <v>0.02724900708667944</v>
      </c>
      <c r="K199" s="51">
        <v>76</v>
      </c>
      <c r="L199" s="50">
        <v>0.03819095477386935</v>
      </c>
      <c r="M199" s="21"/>
    </row>
    <row r="200" spans="1:13" ht="18">
      <c r="A200" s="19" t="s">
        <v>29</v>
      </c>
      <c r="B200" s="21"/>
      <c r="C200" s="49">
        <v>908355.61</v>
      </c>
      <c r="D200" s="50">
        <v>0.008427162566370392</v>
      </c>
      <c r="E200" s="51">
        <v>28</v>
      </c>
      <c r="F200" s="50">
        <v>0.013053613053613054</v>
      </c>
      <c r="G200" s="21"/>
      <c r="H200" s="21"/>
      <c r="I200" s="49">
        <v>759370.15</v>
      </c>
      <c r="J200" s="50">
        <v>0.0074984813203482865</v>
      </c>
      <c r="K200" s="51">
        <v>19</v>
      </c>
      <c r="L200" s="50">
        <v>0.009547738693467337</v>
      </c>
      <c r="M200" s="21"/>
    </row>
    <row r="201" spans="1:13" ht="18">
      <c r="A201" s="18"/>
      <c r="B201" s="21"/>
      <c r="C201" s="49"/>
      <c r="D201" s="50"/>
      <c r="E201" s="51"/>
      <c r="F201" s="50"/>
      <c r="G201" s="21"/>
      <c r="H201" s="21"/>
      <c r="I201" s="49"/>
      <c r="J201" s="50"/>
      <c r="K201" s="51"/>
      <c r="L201" s="50"/>
      <c r="M201" s="21"/>
    </row>
    <row r="202" spans="1:13" ht="18.75" thickBot="1">
      <c r="A202" s="18"/>
      <c r="B202" s="26"/>
      <c r="C202" s="52">
        <f>SUM(C190:C201)</f>
        <v>107789021.84999996</v>
      </c>
      <c r="D202" s="53"/>
      <c r="E202" s="54">
        <f>SUM(E190:E201)</f>
        <v>2145</v>
      </c>
      <c r="F202" s="53"/>
      <c r="G202" s="26"/>
      <c r="H202" s="26"/>
      <c r="I202" s="52">
        <f>SUM(I190:I201)</f>
        <v>101269859.53000003</v>
      </c>
      <c r="J202" s="53"/>
      <c r="K202" s="54">
        <f>SUM(K190:K201)</f>
        <v>1990</v>
      </c>
      <c r="L202" s="53"/>
      <c r="M202" s="26"/>
    </row>
    <row r="203" spans="1:13" ht="18.75" thickTop="1">
      <c r="A203" s="18"/>
      <c r="B203" s="21"/>
      <c r="C203" s="18"/>
      <c r="D203" s="21"/>
      <c r="E203" s="20"/>
      <c r="F203" s="21"/>
      <c r="G203" s="21"/>
      <c r="H203" s="21"/>
      <c r="I203" s="18"/>
      <c r="J203" s="21"/>
      <c r="K203" s="20"/>
      <c r="L203" s="21"/>
      <c r="M203" s="21"/>
    </row>
    <row r="204" spans="1:13" ht="18">
      <c r="A204" s="18"/>
      <c r="B204" s="21"/>
      <c r="C204" s="18"/>
      <c r="D204" s="21"/>
      <c r="E204" s="20"/>
      <c r="F204" s="21"/>
      <c r="G204" s="21"/>
      <c r="H204" s="21"/>
      <c r="I204" s="18"/>
      <c r="J204" s="21"/>
      <c r="K204" s="20"/>
      <c r="L204" s="21"/>
      <c r="M204" s="21"/>
    </row>
    <row r="205" spans="1:13" ht="18">
      <c r="A205" s="18"/>
      <c r="B205" s="21"/>
      <c r="C205" s="19"/>
      <c r="D205" s="18"/>
      <c r="E205" s="21"/>
      <c r="F205" s="20"/>
      <c r="G205" s="21"/>
      <c r="H205" s="21"/>
      <c r="I205" s="19"/>
      <c r="J205" s="18"/>
      <c r="K205" s="21"/>
      <c r="L205" s="20"/>
      <c r="M205" s="21"/>
    </row>
    <row r="206" spans="1:13" ht="18.75">
      <c r="A206" s="17"/>
      <c r="B206" s="21"/>
      <c r="C206" s="17" t="s">
        <v>105</v>
      </c>
      <c r="D206" s="18"/>
      <c r="E206" s="21"/>
      <c r="F206" s="20"/>
      <c r="G206" s="21"/>
      <c r="H206" s="21"/>
      <c r="I206" s="17" t="s">
        <v>105</v>
      </c>
      <c r="J206" s="18"/>
      <c r="K206" s="21"/>
      <c r="L206" s="20"/>
      <c r="M206" s="21"/>
    </row>
    <row r="207" spans="1:13" ht="18">
      <c r="A207" s="18"/>
      <c r="B207" s="21"/>
      <c r="C207" s="19"/>
      <c r="D207" s="18"/>
      <c r="E207" s="21"/>
      <c r="F207" s="20"/>
      <c r="G207" s="21"/>
      <c r="H207" s="21"/>
      <c r="I207" s="19"/>
      <c r="J207" s="18"/>
      <c r="K207" s="21"/>
      <c r="L207" s="20"/>
      <c r="M207" s="21"/>
    </row>
    <row r="208" spans="1:13" ht="162">
      <c r="A208" s="33" t="s">
        <v>106</v>
      </c>
      <c r="B208" s="38"/>
      <c r="C208" s="34" t="s">
        <v>83</v>
      </c>
      <c r="D208" s="35" t="s">
        <v>84</v>
      </c>
      <c r="E208" s="36" t="s">
        <v>85</v>
      </c>
      <c r="F208" s="35" t="s">
        <v>84</v>
      </c>
      <c r="G208" s="38"/>
      <c r="H208" s="38"/>
      <c r="I208" s="34" t="s">
        <v>83</v>
      </c>
      <c r="J208" s="35" t="s">
        <v>84</v>
      </c>
      <c r="K208" s="36" t="s">
        <v>85</v>
      </c>
      <c r="L208" s="35" t="s">
        <v>84</v>
      </c>
      <c r="M208" s="38"/>
    </row>
    <row r="209" spans="1:13" ht="18">
      <c r="A209" s="19"/>
      <c r="B209" s="21"/>
      <c r="C209" s="18"/>
      <c r="D209" s="21"/>
      <c r="E209" s="20"/>
      <c r="F209" s="21"/>
      <c r="G209" s="21"/>
      <c r="H209" s="21"/>
      <c r="I209" s="18"/>
      <c r="J209" s="21"/>
      <c r="K209" s="20"/>
      <c r="L209" s="21"/>
      <c r="M209" s="21"/>
    </row>
    <row r="210" spans="1:13" ht="18">
      <c r="A210" s="19" t="s">
        <v>30</v>
      </c>
      <c r="B210" s="21"/>
      <c r="C210" s="49">
        <v>94618824.7400001</v>
      </c>
      <c r="D210" s="50">
        <v>0.8778150419777653</v>
      </c>
      <c r="E210" s="51">
        <v>1836</v>
      </c>
      <c r="F210" s="50">
        <v>0.855944055944056</v>
      </c>
      <c r="G210" s="21"/>
      <c r="H210" s="21"/>
      <c r="I210" s="49">
        <v>97243499.66999985</v>
      </c>
      <c r="J210" s="50">
        <v>0.9602412812786885</v>
      </c>
      <c r="K210" s="51">
        <v>1884</v>
      </c>
      <c r="L210" s="50">
        <v>0.9467336683417086</v>
      </c>
      <c r="M210" s="21"/>
    </row>
    <row r="211" spans="1:13" ht="18">
      <c r="A211" s="19" t="s">
        <v>32</v>
      </c>
      <c r="B211" s="21"/>
      <c r="C211" s="49">
        <v>12430845.689999996</v>
      </c>
      <c r="D211" s="50">
        <v>0.1153257119941105</v>
      </c>
      <c r="E211" s="51">
        <v>291</v>
      </c>
      <c r="F211" s="50">
        <v>0.13566433566433567</v>
      </c>
      <c r="G211" s="21"/>
      <c r="H211" s="21"/>
      <c r="I211" s="49">
        <v>3861975.25</v>
      </c>
      <c r="J211" s="50">
        <v>0.038135485404282014</v>
      </c>
      <c r="K211" s="51">
        <v>102</v>
      </c>
      <c r="L211" s="50">
        <v>0.05125628140703518</v>
      </c>
      <c r="M211" s="21"/>
    </row>
    <row r="212" spans="1:13" ht="18">
      <c r="A212" s="19" t="s">
        <v>31</v>
      </c>
      <c r="B212" s="21"/>
      <c r="C212" s="49">
        <v>739351.42</v>
      </c>
      <c r="D212" s="50">
        <v>0.0068592460281241465</v>
      </c>
      <c r="E212" s="51">
        <v>18</v>
      </c>
      <c r="F212" s="50">
        <v>0.008391608391608392</v>
      </c>
      <c r="G212" s="21"/>
      <c r="H212" s="21"/>
      <c r="I212" s="49">
        <v>164384.61</v>
      </c>
      <c r="J212" s="50">
        <v>0.0016232333170295675</v>
      </c>
      <c r="K212" s="51">
        <v>4</v>
      </c>
      <c r="L212" s="50">
        <v>0.0020100502512562816</v>
      </c>
      <c r="M212" s="21"/>
    </row>
    <row r="213" spans="1:13" ht="18">
      <c r="A213" s="19" t="s">
        <v>33</v>
      </c>
      <c r="B213" s="21"/>
      <c r="C213" s="49">
        <v>0</v>
      </c>
      <c r="D213" s="50">
        <v>0</v>
      </c>
      <c r="E213" s="51">
        <v>0</v>
      </c>
      <c r="F213" s="50">
        <v>0</v>
      </c>
      <c r="G213" s="21"/>
      <c r="H213" s="21"/>
      <c r="I213" s="49">
        <v>0</v>
      </c>
      <c r="J213" s="50">
        <v>0</v>
      </c>
      <c r="K213" s="51">
        <v>0</v>
      </c>
      <c r="L213" s="50">
        <v>0</v>
      </c>
      <c r="M213" s="21"/>
    </row>
    <row r="214" spans="1:13" ht="18">
      <c r="A214" s="19" t="s">
        <v>34</v>
      </c>
      <c r="B214" s="21"/>
      <c r="C214" s="49">
        <v>0</v>
      </c>
      <c r="D214" s="50">
        <v>0</v>
      </c>
      <c r="E214" s="51">
        <v>0</v>
      </c>
      <c r="F214" s="50">
        <v>0</v>
      </c>
      <c r="G214" s="21"/>
      <c r="H214" s="21"/>
      <c r="I214" s="49">
        <v>0</v>
      </c>
      <c r="J214" s="50">
        <v>0</v>
      </c>
      <c r="K214" s="51">
        <v>0</v>
      </c>
      <c r="L214" s="50">
        <v>0</v>
      </c>
      <c r="M214" s="21"/>
    </row>
    <row r="215" spans="1:13" ht="18">
      <c r="A215" s="19" t="s">
        <v>35</v>
      </c>
      <c r="B215" s="21"/>
      <c r="C215" s="49">
        <v>0</v>
      </c>
      <c r="D215" s="50">
        <v>0</v>
      </c>
      <c r="E215" s="51">
        <v>0</v>
      </c>
      <c r="F215" s="50">
        <v>0</v>
      </c>
      <c r="G215" s="21"/>
      <c r="H215" s="21"/>
      <c r="I215" s="49">
        <v>0</v>
      </c>
      <c r="J215" s="50">
        <v>0</v>
      </c>
      <c r="K215" s="51">
        <v>0</v>
      </c>
      <c r="L215" s="50">
        <v>0</v>
      </c>
      <c r="M215" s="21"/>
    </row>
    <row r="216" spans="1:13" ht="18">
      <c r="A216" s="19" t="s">
        <v>36</v>
      </c>
      <c r="B216" s="21"/>
      <c r="C216" s="49">
        <v>0</v>
      </c>
      <c r="D216" s="50">
        <v>0</v>
      </c>
      <c r="E216" s="51">
        <v>0</v>
      </c>
      <c r="F216" s="50">
        <v>0</v>
      </c>
      <c r="G216" s="21"/>
      <c r="H216" s="21"/>
      <c r="I216" s="49">
        <v>0</v>
      </c>
      <c r="J216" s="50">
        <v>0</v>
      </c>
      <c r="K216" s="51">
        <v>0</v>
      </c>
      <c r="L216" s="50">
        <v>0</v>
      </c>
      <c r="M216" s="21"/>
    </row>
    <row r="217" spans="1:13" ht="18">
      <c r="A217" s="18"/>
      <c r="B217" s="21"/>
      <c r="C217" s="49"/>
      <c r="D217" s="50"/>
      <c r="E217" s="51"/>
      <c r="F217" s="50"/>
      <c r="G217" s="21"/>
      <c r="H217" s="21"/>
      <c r="I217" s="49"/>
      <c r="J217" s="50"/>
      <c r="K217" s="51"/>
      <c r="L217" s="50"/>
      <c r="M217" s="21"/>
    </row>
    <row r="218" spans="1:13" ht="18.75" thickBot="1">
      <c r="A218" s="18"/>
      <c r="B218" s="26"/>
      <c r="C218" s="52">
        <f>SUM(C210:C217)</f>
        <v>107789021.8500001</v>
      </c>
      <c r="D218" s="53"/>
      <c r="E218" s="54">
        <f>SUM(E210:E217)</f>
        <v>2145</v>
      </c>
      <c r="F218" s="53"/>
      <c r="G218" s="26"/>
      <c r="H218" s="26"/>
      <c r="I218" s="52">
        <f>SUM(I210:I217)</f>
        <v>101269859.52999985</v>
      </c>
      <c r="J218" s="53"/>
      <c r="K218" s="54">
        <f>SUM(K210:K217)</f>
        <v>1990</v>
      </c>
      <c r="L218" s="53"/>
      <c r="M218" s="26"/>
    </row>
    <row r="219" spans="1:13" ht="18.75" thickTop="1">
      <c r="A219" s="18"/>
      <c r="B219" s="21"/>
      <c r="C219" s="18"/>
      <c r="D219" s="21"/>
      <c r="E219" s="20"/>
      <c r="F219" s="21"/>
      <c r="G219" s="21"/>
      <c r="H219" s="21"/>
      <c r="I219" s="18"/>
      <c r="J219" s="21"/>
      <c r="K219" s="20"/>
      <c r="L219" s="21"/>
      <c r="M219" s="21"/>
    </row>
    <row r="220" spans="1:13" ht="18">
      <c r="A220" s="22"/>
      <c r="B220" s="21"/>
      <c r="C220" s="22" t="s">
        <v>107</v>
      </c>
      <c r="D220" s="18"/>
      <c r="E220" s="19"/>
      <c r="F220" s="26">
        <v>0.06017949928843148</v>
      </c>
      <c r="G220" s="21"/>
      <c r="H220" s="21"/>
      <c r="I220" s="22" t="s">
        <v>107</v>
      </c>
      <c r="J220" s="18"/>
      <c r="K220" s="19"/>
      <c r="L220" s="26">
        <v>0.060600045527731815</v>
      </c>
      <c r="M220" s="21"/>
    </row>
    <row r="221" spans="1:13" ht="18">
      <c r="A221" s="18"/>
      <c r="B221" s="21"/>
      <c r="C221" s="19"/>
      <c r="D221" s="18"/>
      <c r="E221" s="21"/>
      <c r="F221" s="20"/>
      <c r="G221" s="21"/>
      <c r="H221" s="21"/>
      <c r="I221" s="19"/>
      <c r="J221" s="18"/>
      <c r="K221" s="21"/>
      <c r="L221" s="20"/>
      <c r="M221" s="21"/>
    </row>
    <row r="222" spans="1:13" ht="18">
      <c r="A222" s="18"/>
      <c r="B222" s="21"/>
      <c r="C222" s="19"/>
      <c r="D222" s="18"/>
      <c r="E222" s="21"/>
      <c r="F222" s="20"/>
      <c r="G222" s="21"/>
      <c r="H222" s="21"/>
      <c r="I222" s="19"/>
      <c r="J222" s="18"/>
      <c r="K222" s="21"/>
      <c r="L222" s="20"/>
      <c r="M222" s="21"/>
    </row>
    <row r="223" spans="1:13" ht="18">
      <c r="A223" s="18"/>
      <c r="B223" s="21"/>
      <c r="C223" s="19"/>
      <c r="D223" s="18"/>
      <c r="E223" s="21"/>
      <c r="F223" s="20"/>
      <c r="G223" s="21"/>
      <c r="H223" s="21"/>
      <c r="I223" s="19"/>
      <c r="J223" s="18"/>
      <c r="K223" s="21"/>
      <c r="L223" s="20"/>
      <c r="M223" s="21"/>
    </row>
    <row r="224" spans="1:13" ht="18.75">
      <c r="A224" s="17"/>
      <c r="B224" s="21"/>
      <c r="C224" s="17" t="s">
        <v>108</v>
      </c>
      <c r="D224" s="18"/>
      <c r="E224" s="21"/>
      <c r="F224" s="20"/>
      <c r="G224" s="21"/>
      <c r="H224" s="21"/>
      <c r="I224" s="17" t="s">
        <v>108</v>
      </c>
      <c r="J224" s="18"/>
      <c r="K224" s="21"/>
      <c r="L224" s="20"/>
      <c r="M224" s="21"/>
    </row>
    <row r="225" spans="1:13" ht="18">
      <c r="A225" s="18"/>
      <c r="B225" s="21"/>
      <c r="C225" s="19"/>
      <c r="D225" s="18"/>
      <c r="E225" s="21"/>
      <c r="F225" s="20"/>
      <c r="G225" s="21"/>
      <c r="H225" s="21"/>
      <c r="I225" s="19"/>
      <c r="J225" s="18"/>
      <c r="K225" s="21"/>
      <c r="L225" s="20"/>
      <c r="M225" s="21"/>
    </row>
    <row r="226" spans="1:13" ht="162">
      <c r="A226" s="33" t="s">
        <v>109</v>
      </c>
      <c r="B226" s="38"/>
      <c r="C226" s="34" t="s">
        <v>83</v>
      </c>
      <c r="D226" s="35" t="s">
        <v>84</v>
      </c>
      <c r="E226" s="36" t="s">
        <v>85</v>
      </c>
      <c r="F226" s="35" t="s">
        <v>84</v>
      </c>
      <c r="G226" s="38"/>
      <c r="H226" s="38"/>
      <c r="I226" s="34" t="s">
        <v>83</v>
      </c>
      <c r="J226" s="35" t="s">
        <v>84</v>
      </c>
      <c r="K226" s="36" t="s">
        <v>85</v>
      </c>
      <c r="L226" s="35" t="s">
        <v>84</v>
      </c>
      <c r="M226" s="38"/>
    </row>
    <row r="227" spans="1:13" ht="18">
      <c r="A227" s="19"/>
      <c r="B227" s="21"/>
      <c r="C227" s="18"/>
      <c r="D227" s="21"/>
      <c r="E227" s="20"/>
      <c r="F227" s="21"/>
      <c r="G227" s="21"/>
      <c r="H227" s="21"/>
      <c r="I227" s="18"/>
      <c r="J227" s="21"/>
      <c r="K227" s="20"/>
      <c r="L227" s="21"/>
      <c r="M227" s="21"/>
    </row>
    <row r="228" spans="1:13" ht="18">
      <c r="A228" s="19" t="s">
        <v>37</v>
      </c>
      <c r="B228" s="21"/>
      <c r="C228" s="49">
        <v>105593435.62000014</v>
      </c>
      <c r="D228" s="50">
        <v>0.9796307064270852</v>
      </c>
      <c r="E228" s="51">
        <v>2094</v>
      </c>
      <c r="F228" s="50">
        <v>0.9762237762237762</v>
      </c>
      <c r="G228" s="21"/>
      <c r="H228" s="21"/>
      <c r="I228" s="49">
        <v>99347088.27999982</v>
      </c>
      <c r="J228" s="50">
        <v>0.9810133907667721</v>
      </c>
      <c r="K228" s="51">
        <v>1946</v>
      </c>
      <c r="L228" s="50">
        <v>0.9778894472361809</v>
      </c>
      <c r="M228" s="21"/>
    </row>
    <row r="229" spans="1:13" ht="18">
      <c r="A229" s="19" t="s">
        <v>38</v>
      </c>
      <c r="B229" s="21"/>
      <c r="C229" s="49">
        <v>844742.72</v>
      </c>
      <c r="D229" s="50">
        <v>0.00783700144505949</v>
      </c>
      <c r="E229" s="51">
        <v>20</v>
      </c>
      <c r="F229" s="50">
        <v>0.009324009324009324</v>
      </c>
      <c r="G229" s="21"/>
      <c r="H229" s="21"/>
      <c r="I229" s="49">
        <v>723032.27</v>
      </c>
      <c r="J229" s="50">
        <v>0.007139659059029421</v>
      </c>
      <c r="K229" s="51">
        <v>20</v>
      </c>
      <c r="L229" s="50">
        <v>0.010050251256281407</v>
      </c>
      <c r="M229" s="21"/>
    </row>
    <row r="230" spans="1:13" ht="18">
      <c r="A230" s="19" t="s">
        <v>39</v>
      </c>
      <c r="B230" s="21"/>
      <c r="C230" s="49">
        <v>406766.02</v>
      </c>
      <c r="D230" s="50">
        <v>0.003773724012136024</v>
      </c>
      <c r="E230" s="51">
        <v>9</v>
      </c>
      <c r="F230" s="50">
        <v>0.004195804195804196</v>
      </c>
      <c r="G230" s="21"/>
      <c r="H230" s="21"/>
      <c r="I230" s="49">
        <v>195656.36</v>
      </c>
      <c r="J230" s="50">
        <v>0.0019320295387793983</v>
      </c>
      <c r="K230" s="51">
        <v>5</v>
      </c>
      <c r="L230" s="50">
        <v>0.002512562814070352</v>
      </c>
      <c r="M230" s="21"/>
    </row>
    <row r="231" spans="1:13" ht="18">
      <c r="A231" s="19" t="s">
        <v>40</v>
      </c>
      <c r="B231" s="21"/>
      <c r="C231" s="49">
        <v>127159.13</v>
      </c>
      <c r="D231" s="50">
        <v>0.0011797039050688801</v>
      </c>
      <c r="E231" s="51">
        <v>5</v>
      </c>
      <c r="F231" s="50">
        <v>0.002331002331002331</v>
      </c>
      <c r="G231" s="21"/>
      <c r="H231" s="21"/>
      <c r="I231" s="49">
        <v>181386.28</v>
      </c>
      <c r="J231" s="50">
        <v>0.0017911181159115442</v>
      </c>
      <c r="K231" s="51">
        <v>5</v>
      </c>
      <c r="L231" s="50">
        <v>0.002512562814070352</v>
      </c>
      <c r="M231" s="21"/>
    </row>
    <row r="232" spans="1:13" ht="18">
      <c r="A232" s="19" t="s">
        <v>41</v>
      </c>
      <c r="B232" s="21"/>
      <c r="C232" s="49">
        <v>44990.16</v>
      </c>
      <c r="D232" s="50">
        <v>0.0004173909293156829</v>
      </c>
      <c r="E232" s="51">
        <v>1</v>
      </c>
      <c r="F232" s="50">
        <v>0.0004662004662004662</v>
      </c>
      <c r="G232" s="21"/>
      <c r="H232" s="21"/>
      <c r="I232" s="49">
        <v>180745.77</v>
      </c>
      <c r="J232" s="50">
        <v>0.0017847933317855207</v>
      </c>
      <c r="K232" s="51">
        <v>4</v>
      </c>
      <c r="L232" s="50">
        <v>0.0020100502512562816</v>
      </c>
      <c r="M232" s="21"/>
    </row>
    <row r="233" spans="1:13" ht="18">
      <c r="A233" s="19" t="s">
        <v>42</v>
      </c>
      <c r="B233" s="21"/>
      <c r="C233" s="49">
        <v>75495</v>
      </c>
      <c r="D233" s="50">
        <v>0.0007003960023411226</v>
      </c>
      <c r="E233" s="51">
        <v>2</v>
      </c>
      <c r="F233" s="50">
        <v>0.0009324009324009324</v>
      </c>
      <c r="G233" s="21"/>
      <c r="H233" s="21"/>
      <c r="I233" s="49">
        <v>55418.52</v>
      </c>
      <c r="J233" s="50">
        <v>0.0005472360706058156</v>
      </c>
      <c r="K233" s="51">
        <v>3</v>
      </c>
      <c r="L233" s="50">
        <v>0.001507537688442211</v>
      </c>
      <c r="M233" s="21"/>
    </row>
    <row r="234" spans="1:13" ht="18">
      <c r="A234" s="19" t="s">
        <v>43</v>
      </c>
      <c r="B234" s="21"/>
      <c r="C234" s="49">
        <v>696433.2</v>
      </c>
      <c r="D234" s="50">
        <v>0.00646107727899378</v>
      </c>
      <c r="E234" s="51">
        <v>14</v>
      </c>
      <c r="F234" s="50">
        <v>0.006526806526806527</v>
      </c>
      <c r="G234" s="21"/>
      <c r="H234" s="21"/>
      <c r="I234" s="49">
        <v>586532.05</v>
      </c>
      <c r="J234" s="50">
        <v>0.0057917731171163314</v>
      </c>
      <c r="K234" s="51">
        <v>7</v>
      </c>
      <c r="L234" s="50">
        <v>0.0035175879396984926</v>
      </c>
      <c r="M234" s="21"/>
    </row>
    <row r="235" spans="1:13" ht="18">
      <c r="A235" s="18"/>
      <c r="B235" s="21"/>
      <c r="C235" s="49"/>
      <c r="D235" s="50"/>
      <c r="E235" s="51"/>
      <c r="F235" s="50"/>
      <c r="G235" s="21"/>
      <c r="H235" s="21"/>
      <c r="I235" s="49"/>
      <c r="J235" s="50"/>
      <c r="K235" s="51"/>
      <c r="L235" s="50"/>
      <c r="M235" s="21"/>
    </row>
    <row r="236" spans="1:13" ht="18.75" thickBot="1">
      <c r="A236" s="18"/>
      <c r="B236" s="26"/>
      <c r="C236" s="52">
        <f>SUM(C228:C235)</f>
        <v>107789021.85000013</v>
      </c>
      <c r="D236" s="53"/>
      <c r="E236" s="54">
        <f>SUM(E228:E235)</f>
        <v>2145</v>
      </c>
      <c r="F236" s="53"/>
      <c r="G236" s="26"/>
      <c r="H236" s="26"/>
      <c r="I236" s="52">
        <f>SUM(I228:I235)</f>
        <v>101269859.52999981</v>
      </c>
      <c r="J236" s="53"/>
      <c r="K236" s="54">
        <f>SUM(K228:K235)</f>
        <v>1990</v>
      </c>
      <c r="L236" s="53"/>
      <c r="M236" s="26"/>
    </row>
    <row r="237" spans="1:13" ht="18.75" thickTop="1">
      <c r="A237" s="18"/>
      <c r="B237" s="21"/>
      <c r="C237" s="19"/>
      <c r="D237" s="18"/>
      <c r="E237" s="21"/>
      <c r="F237" s="20"/>
      <c r="G237" s="21"/>
      <c r="H237" s="21"/>
      <c r="I237" s="19"/>
      <c r="J237" s="18"/>
      <c r="K237" s="21"/>
      <c r="L237" s="20"/>
      <c r="M237" s="21"/>
    </row>
    <row r="238" spans="1:13" ht="18">
      <c r="A238" s="22"/>
      <c r="B238" s="21"/>
      <c r="C238" s="22" t="s">
        <v>110</v>
      </c>
      <c r="D238" s="18"/>
      <c r="E238" s="21"/>
      <c r="F238" s="32">
        <v>5.949211776091949</v>
      </c>
      <c r="G238" s="21"/>
      <c r="H238" s="21"/>
      <c r="I238" s="22" t="s">
        <v>110</v>
      </c>
      <c r="J238" s="18"/>
      <c r="K238" s="21"/>
      <c r="L238" s="32">
        <v>6.555913943422542</v>
      </c>
      <c r="M238" s="21"/>
    </row>
    <row r="239" spans="1:13" ht="18">
      <c r="A239" s="18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</row>
    <row r="240" spans="1:13" ht="18">
      <c r="A240" s="18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</row>
    <row r="241" spans="1:13" ht="18.75">
      <c r="A241" s="18"/>
      <c r="B241" s="61"/>
      <c r="C241" s="17" t="s">
        <v>125</v>
      </c>
      <c r="D241" s="18"/>
      <c r="E241" s="21"/>
      <c r="F241" s="20"/>
      <c r="G241" s="21"/>
      <c r="H241" s="61"/>
      <c r="I241" s="17" t="s">
        <v>125</v>
      </c>
      <c r="J241" s="18"/>
      <c r="K241" s="21"/>
      <c r="L241" s="20"/>
      <c r="M241" s="21"/>
    </row>
    <row r="242" spans="1:13" ht="18">
      <c r="A242" s="18"/>
      <c r="B242" s="61"/>
      <c r="C242" s="19"/>
      <c r="D242" s="18"/>
      <c r="E242" s="21"/>
      <c r="F242" s="20"/>
      <c r="G242" s="21"/>
      <c r="H242" s="61"/>
      <c r="I242" s="19"/>
      <c r="J242" s="18"/>
      <c r="K242" s="21"/>
      <c r="L242" s="20"/>
      <c r="M242" s="21"/>
    </row>
    <row r="243" spans="1:13" ht="162">
      <c r="A243" s="18"/>
      <c r="B243" s="61"/>
      <c r="C243" s="34" t="s">
        <v>83</v>
      </c>
      <c r="D243" s="35" t="s">
        <v>84</v>
      </c>
      <c r="E243" s="36" t="s">
        <v>85</v>
      </c>
      <c r="F243" s="35" t="s">
        <v>84</v>
      </c>
      <c r="G243" s="38"/>
      <c r="H243" s="61"/>
      <c r="I243" s="34" t="s">
        <v>83</v>
      </c>
      <c r="J243" s="35" t="s">
        <v>84</v>
      </c>
      <c r="K243" s="36" t="s">
        <v>85</v>
      </c>
      <c r="L243" s="35" t="s">
        <v>84</v>
      </c>
      <c r="M243" s="38"/>
    </row>
    <row r="244" spans="1:13" ht="18">
      <c r="A244" s="18"/>
      <c r="B244" s="61"/>
      <c r="C244" s="18"/>
      <c r="D244" s="21"/>
      <c r="E244" s="20"/>
      <c r="F244" s="21"/>
      <c r="G244" s="21"/>
      <c r="H244" s="61"/>
      <c r="I244" s="18"/>
      <c r="J244" s="21"/>
      <c r="K244" s="20"/>
      <c r="L244" s="21"/>
      <c r="M244" s="21"/>
    </row>
    <row r="245" spans="1:13" ht="18">
      <c r="A245" s="65" t="s">
        <v>128</v>
      </c>
      <c r="B245" s="61"/>
      <c r="C245" s="49">
        <v>9262878.869999997</v>
      </c>
      <c r="D245" s="50">
        <v>0.08593527161690256</v>
      </c>
      <c r="E245" s="51">
        <v>227</v>
      </c>
      <c r="F245" s="50">
        <v>0.10582750582750583</v>
      </c>
      <c r="G245" s="21"/>
      <c r="H245" s="61"/>
      <c r="I245" s="49">
        <v>8198371.379999997</v>
      </c>
      <c r="J245" s="50">
        <v>0.08095569025225444</v>
      </c>
      <c r="K245" s="51">
        <v>192</v>
      </c>
      <c r="L245" s="50">
        <v>0.0964824120603015</v>
      </c>
      <c r="M245" s="21"/>
    </row>
    <row r="246" spans="1:13" ht="18">
      <c r="A246" s="65" t="s">
        <v>126</v>
      </c>
      <c r="B246" s="61"/>
      <c r="C246" s="49">
        <v>69397920.89000006</v>
      </c>
      <c r="D246" s="50">
        <v>0.6438310664566073</v>
      </c>
      <c r="E246" s="51">
        <v>1275</v>
      </c>
      <c r="F246" s="50">
        <v>0.5944055944055944</v>
      </c>
      <c r="G246" s="21"/>
      <c r="H246" s="61"/>
      <c r="I246" s="49">
        <v>64560088.23999995</v>
      </c>
      <c r="J246" s="50">
        <v>0.6375054585799518</v>
      </c>
      <c r="K246" s="51">
        <v>1171</v>
      </c>
      <c r="L246" s="50">
        <v>0.5884422110552764</v>
      </c>
      <c r="M246" s="21"/>
    </row>
    <row r="247" spans="1:13" ht="18">
      <c r="A247" s="65" t="s">
        <v>127</v>
      </c>
      <c r="B247" s="61"/>
      <c r="C247" s="49">
        <v>29128222.089999996</v>
      </c>
      <c r="D247" s="50">
        <v>0.27023366192649045</v>
      </c>
      <c r="E247" s="51">
        <v>643</v>
      </c>
      <c r="F247" s="50">
        <v>0.29976689976689974</v>
      </c>
      <c r="G247" s="21"/>
      <c r="H247" s="61"/>
      <c r="I247" s="49">
        <v>28511399.91000002</v>
      </c>
      <c r="J247" s="50">
        <v>0.2815388511677934</v>
      </c>
      <c r="K247" s="51">
        <v>627</v>
      </c>
      <c r="L247" s="50">
        <v>0.3150753768844221</v>
      </c>
      <c r="M247" s="21"/>
    </row>
    <row r="248" spans="1:13" ht="18">
      <c r="A248" s="18"/>
      <c r="B248" s="61"/>
      <c r="C248" s="49"/>
      <c r="D248" s="50"/>
      <c r="E248" s="51"/>
      <c r="F248" s="50"/>
      <c r="G248" s="21"/>
      <c r="H248" s="61"/>
      <c r="I248" s="49"/>
      <c r="J248" s="50"/>
      <c r="K248" s="51"/>
      <c r="L248" s="50"/>
      <c r="M248" s="21"/>
    </row>
    <row r="249" spans="1:13" ht="18.75" thickBot="1">
      <c r="A249" s="18"/>
      <c r="B249" s="61"/>
      <c r="C249" s="52">
        <f>SUM(C245:C248)</f>
        <v>107789021.85000005</v>
      </c>
      <c r="D249" s="53"/>
      <c r="E249" s="54">
        <f>SUM(E245:E248)</f>
        <v>2145</v>
      </c>
      <c r="F249" s="53"/>
      <c r="G249" s="26"/>
      <c r="H249" s="61"/>
      <c r="I249" s="52">
        <f>SUM(I245:I248)</f>
        <v>101269859.52999997</v>
      </c>
      <c r="J249" s="53"/>
      <c r="K249" s="54">
        <f>SUM(K245:K248)</f>
        <v>1990</v>
      </c>
      <c r="L249" s="53"/>
      <c r="M249" s="26"/>
    </row>
    <row r="250" spans="1:13" ht="18.75" thickTop="1">
      <c r="A250" s="18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</row>
    <row r="251" spans="1:13" ht="18">
      <c r="A251" s="18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</row>
  </sheetData>
  <mergeCells count="2">
    <mergeCell ref="C1:G1"/>
    <mergeCell ref="I1:M1"/>
  </mergeCells>
  <printOptions/>
  <pageMargins left="0.15748031496062992" right="0.15748031496062992" top="0" bottom="0" header="0.5118110236220472" footer="0.5118110236220472"/>
  <pageSetup horizontalDpi="600" verticalDpi="600" orientation="portrait" paperSize="9" scale="30" r:id="rId1"/>
  <rowBreaks count="2" manualBreakCount="2">
    <brk id="78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End User</cp:lastModifiedBy>
  <cp:lastPrinted>2004-01-13T12:14:15Z</cp:lastPrinted>
  <dcterms:created xsi:type="dcterms:W3CDTF">2001-03-29T15:08:33Z</dcterms:created>
  <dcterms:modified xsi:type="dcterms:W3CDTF">2004-01-13T12:14:23Z</dcterms:modified>
  <cp:category/>
  <cp:version/>
  <cp:contentType/>
  <cp:contentStatus/>
</cp:coreProperties>
</file>